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 activeTab="1"/>
  </bookViews>
  <sheets>
    <sheet name="VAT Invoice Template" sheetId="3" r:id="rId1"/>
    <sheet name="Database Sheet" sheetId="2" r:id="rId2"/>
  </sheets>
  <definedNames>
    <definedName name="ABC__def__123">'Database Sheet'!$B$3:$B$23</definedName>
    <definedName name="Address" localSheetId="0">'Database Sheet'!$B$3:$B$23</definedName>
    <definedName name="Address">'Database Sheet'!$B$3:$B$23</definedName>
    <definedName name="Customer_Name" localSheetId="1">'Database Sheet'!$A$3:$A$23</definedName>
    <definedName name="Email">'Database Sheet'!$D$3:$D$23</definedName>
    <definedName name="Email_Address">'Database Sheet'!$D$3:$D$23</definedName>
    <definedName name="GST">'Database Sheet'!$E$3:$E$4</definedName>
    <definedName name="New" localSheetId="1">'Database Sheet'!$A$3:$A$23</definedName>
    <definedName name="Phone">'Database Sheet'!$C$3:$C$23</definedName>
    <definedName name="Phone_Number">'Database Sheet'!$C$3:$C$23</definedName>
    <definedName name="_xlnm.Print_Area" localSheetId="0">'VAT Invoice Template'!$A$1:$K$42</definedName>
  </definedNames>
  <calcPr calcId="124519"/>
</workbook>
</file>

<file path=xl/calcChain.xml><?xml version="1.0" encoding="utf-8"?>
<calcChain xmlns="http://schemas.openxmlformats.org/spreadsheetml/2006/main">
  <c r="B38" i="3"/>
  <c r="B11"/>
  <c r="C38"/>
  <c r="C37"/>
  <c r="C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B35"/>
  <c r="B34"/>
  <c r="B33"/>
  <c r="B32"/>
  <c r="B31"/>
  <c r="B30"/>
  <c r="B29"/>
  <c r="B28"/>
  <c r="B16"/>
  <c r="B15"/>
  <c r="B14"/>
  <c r="B13"/>
  <c r="B9"/>
  <c r="D9"/>
  <c r="D8"/>
  <c r="C7"/>
  <c r="C9" s="1"/>
  <c r="B36" l="1"/>
  <c r="B37" s="1"/>
</calcChain>
</file>

<file path=xl/sharedStrings.xml><?xml version="1.0" encoding="utf-8"?>
<sst xmlns="http://schemas.openxmlformats.org/spreadsheetml/2006/main" count="133" uniqueCount="108">
  <si>
    <t xml:space="preserve"> </t>
  </si>
  <si>
    <t>ABC123</t>
  </si>
  <si>
    <t>EDP001</t>
  </si>
  <si>
    <t>EDP002</t>
  </si>
  <si>
    <t>EDP003</t>
  </si>
  <si>
    <t>EDP004</t>
  </si>
  <si>
    <t>EDP005</t>
  </si>
  <si>
    <t>EDP006</t>
  </si>
  <si>
    <t>EDP007</t>
  </si>
  <si>
    <t>EDP008</t>
  </si>
  <si>
    <t>EDP009</t>
  </si>
  <si>
    <t>EDP010</t>
  </si>
  <si>
    <t>EDP011</t>
  </si>
  <si>
    <t>EDP012</t>
  </si>
  <si>
    <t>EDP013</t>
  </si>
  <si>
    <t>EDP014</t>
  </si>
  <si>
    <t>EDP015</t>
  </si>
  <si>
    <t>EDP016</t>
  </si>
  <si>
    <t>EDP017</t>
  </si>
  <si>
    <t>EDP018</t>
  </si>
  <si>
    <t>EDP019</t>
  </si>
  <si>
    <t>EDP020</t>
  </si>
  <si>
    <t>EDP021</t>
  </si>
  <si>
    <t>عنوان الشارع، الهاتف 1234567890، 1234567890 الفاكس، البريد الإلكتروني: abc@abc.com</t>
  </si>
  <si>
    <t>تجار السلطان</t>
  </si>
  <si>
    <t>العالم الرقمي</t>
  </si>
  <si>
    <t>أ للتجارة العامة</t>
  </si>
  <si>
    <t>ساشي للتجارة العامة</t>
  </si>
  <si>
    <t>انفوسيس تكنولوجيا المبيعات</t>
  </si>
  <si>
    <t>شركة النجم للتجارة</t>
  </si>
  <si>
    <t>بشري عامة. تجارة ذ م م</t>
  </si>
  <si>
    <t>أثاث رمزي 1</t>
  </si>
  <si>
    <t>أثاث رمزي 2</t>
  </si>
  <si>
    <t>أثاث رمزي 3</t>
  </si>
  <si>
    <t>أثاث رمزي 4</t>
  </si>
  <si>
    <t>أثاث رمزي 5</t>
  </si>
  <si>
    <t>أثاث رمزي 6</t>
  </si>
  <si>
    <t>أثاث رمزي 7</t>
  </si>
  <si>
    <t>أثاث رمزي 8</t>
  </si>
  <si>
    <t>أثاث رمزي 9</t>
  </si>
  <si>
    <t>أثاث رمزي 10</t>
  </si>
  <si>
    <t>أثاث رمزي 11</t>
  </si>
  <si>
    <t>أثاث رمزي 12</t>
  </si>
  <si>
    <t>أثاث رمزي 13</t>
  </si>
  <si>
    <t>أثاث رمزي 14</t>
  </si>
  <si>
    <t>أي بي سي، مواطنة، 123</t>
  </si>
  <si>
    <t>رسوم الخدمة</t>
  </si>
  <si>
    <t>العمل: العمل 19 شخصا @ 2000 ريال سعودي للشخص</t>
  </si>
  <si>
    <t>المواد: أكياس الأسمنت</t>
  </si>
  <si>
    <t>المبلغ بالكلمات:</t>
  </si>
  <si>
    <t>البحرين</t>
  </si>
  <si>
    <t>الكويت</t>
  </si>
  <si>
    <t>عُمان</t>
  </si>
  <si>
    <t>قطر</t>
  </si>
  <si>
    <t>المملكة العربية السعودية</t>
  </si>
  <si>
    <t>دولة الإمارات العربية المتحدة</t>
  </si>
  <si>
    <t>تفاصيل العملاء</t>
  </si>
  <si>
    <t>اسم الشركة:</t>
  </si>
  <si>
    <t>عنوان الشارع:</t>
  </si>
  <si>
    <t>الهاتف:</t>
  </si>
  <si>
    <t>رقم الفاتورة</t>
  </si>
  <si>
    <t>تاريخ</t>
  </si>
  <si>
    <t>تاريخ الاستحقاق</t>
  </si>
  <si>
    <t>ضريبة القيمة المضافة #</t>
  </si>
  <si>
    <t>الوصف</t>
  </si>
  <si>
    <t>الكمية</t>
  </si>
  <si>
    <t>تحويل العملات</t>
  </si>
  <si>
    <t>سعر الوحدة</t>
  </si>
  <si>
    <t>المبلغ</t>
  </si>
  <si>
    <t>الأحكام والشروط:</t>
  </si>
  <si>
    <t>شكرا لك لممارسة الأعمال التجارية مع الولايات المتحدة.</t>
  </si>
  <si>
    <t>ختم الشركة</t>
  </si>
  <si>
    <t>موقعة المأذون به</t>
  </si>
  <si>
    <t>المجموع الفرعي</t>
  </si>
  <si>
    <t>ضريبة القيمة المضافة</t>
  </si>
  <si>
    <t>المبلغ الإجمالي</t>
  </si>
  <si>
    <t>حدد بلدك</t>
  </si>
  <si>
    <t>قالب فاتورة ضريبة القيمة المضافة للبحرين، الكويت ,عمان، قطر، المملكة العربية السعودية ودولة الإمارات العربية المتحدة</t>
  </si>
  <si>
    <t xml:space="preserve"> الدفع باسم الشركة.  أي مطالبات بعد 2 أيام من تاريخ التسليم لن تكون مقبولة. يرجى التحقق من البضاعة عند الاستلام.</t>
  </si>
  <si>
    <t>اسم العميل</t>
  </si>
  <si>
    <t>عنوان</t>
  </si>
  <si>
    <t>الهاتف</t>
  </si>
  <si>
    <t>العملاء ضريبة القيمة المضافة #</t>
  </si>
  <si>
    <t>الفاتورة الضريبية</t>
  </si>
  <si>
    <t>البريد الإلكتروني للعملاء:</t>
  </si>
  <si>
    <t>AE12345AD123</t>
  </si>
  <si>
    <t>AE12345AD124</t>
  </si>
  <si>
    <t>AE12345AD125</t>
  </si>
  <si>
    <t>AE12345AD126</t>
  </si>
  <si>
    <t>AE12345AD127</t>
  </si>
  <si>
    <t>AE12345AD128</t>
  </si>
  <si>
    <t>AE12345AD129</t>
  </si>
  <si>
    <t>AE12345AD130</t>
  </si>
  <si>
    <t>AE12345AD131</t>
  </si>
  <si>
    <t>AE12345AD132</t>
  </si>
  <si>
    <t>AE12345AD133</t>
  </si>
  <si>
    <t>AE12345AD134</t>
  </si>
  <si>
    <t>AE12345AD135</t>
  </si>
  <si>
    <t>AE12345AD136</t>
  </si>
  <si>
    <t>AE12345AD137</t>
  </si>
  <si>
    <t>AE12345AD138</t>
  </si>
  <si>
    <t>AE12345AD139</t>
  </si>
  <si>
    <t>AE12345AD140</t>
  </si>
  <si>
    <t>AE12345AD141</t>
  </si>
  <si>
    <t>AE12345AD142</t>
  </si>
  <si>
    <t>AE12345AD143</t>
  </si>
  <si>
    <t>الثمانين ألف خمس مائة وسبعة ثمانون درهم وخمسين فلس</t>
  </si>
  <si>
    <t>AE12345DB123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</si>
</sst>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i/>
      <sz val="15"/>
      <color theme="0"/>
      <name val="Times New Roman"/>
      <family val="1"/>
    </font>
    <font>
      <b/>
      <sz val="20"/>
      <color theme="0"/>
      <name val="Times New Roman"/>
      <family val="1"/>
    </font>
    <font>
      <b/>
      <u/>
      <sz val="30"/>
      <color rgb="FFFFFF00"/>
      <name val="Calibri"/>
      <family val="2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3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theme="0"/>
      </top>
      <bottom/>
      <diagonal/>
    </border>
    <border>
      <left style="thick">
        <color theme="0"/>
      </left>
      <right style="thick">
        <color auto="1"/>
      </right>
      <top/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theme="0"/>
      </top>
      <bottom/>
      <diagonal/>
    </border>
    <border>
      <left style="thick">
        <color auto="1"/>
      </left>
      <right style="thin">
        <color auto="1"/>
      </right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/>
      <diagonal/>
    </border>
    <border>
      <left style="thick">
        <color theme="0"/>
      </left>
      <right style="thin">
        <color auto="1"/>
      </right>
      <top/>
      <bottom style="thick">
        <color theme="0"/>
      </bottom>
      <diagonal/>
    </border>
    <border>
      <left style="thin">
        <color auto="1"/>
      </left>
      <right/>
      <top style="thick">
        <color theme="0"/>
      </top>
      <bottom/>
      <diagonal/>
    </border>
    <border>
      <left style="thin">
        <color auto="1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3" borderId="0" xfId="0" applyFill="1" applyAlignment="1"/>
    <xf numFmtId="0" fontId="0" fillId="3" borderId="0" xfId="0" applyFill="1" applyBorder="1" applyAlignment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4" fillId="4" borderId="0" xfId="0" applyFont="1" applyFill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0" fontId="0" fillId="3" borderId="0" xfId="0" applyFill="1"/>
    <xf numFmtId="9" fontId="6" fillId="2" borderId="19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6" fillId="2" borderId="12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</xf>
    <xf numFmtId="2" fontId="11" fillId="0" borderId="29" xfId="0" applyNumberFormat="1" applyFont="1" applyFill="1" applyBorder="1" applyAlignment="1" applyProtection="1">
      <alignment horizontal="center" vertical="center"/>
    </xf>
    <xf numFmtId="2" fontId="11" fillId="0" borderId="30" xfId="0" applyNumberFormat="1" applyFont="1" applyFill="1" applyBorder="1" applyAlignment="1" applyProtection="1">
      <alignment horizontal="center"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2" fontId="11" fillId="0" borderId="42" xfId="0" applyNumberFormat="1" applyFont="1" applyFill="1" applyBorder="1" applyAlignment="1" applyProtection="1">
      <alignment horizontal="center" vertical="center"/>
      <protection locked="0"/>
    </xf>
    <xf numFmtId="2" fontId="11" fillId="0" borderId="4" xfId="0" applyNumberFormat="1" applyFont="1" applyFill="1" applyBorder="1" applyAlignment="1" applyProtection="1">
      <alignment horizontal="center" vertical="center"/>
      <protection locked="0"/>
    </xf>
    <xf numFmtId="2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7" xfId="0" applyFill="1" applyBorder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9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14" fontId="21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2" borderId="7" xfId="2" applyFont="1" applyFill="1" applyBorder="1" applyAlignment="1" applyProtection="1">
      <alignment horizontal="center"/>
    </xf>
    <xf numFmtId="0" fontId="10" fillId="2" borderId="8" xfId="2" applyFont="1" applyFill="1" applyBorder="1" applyAlignment="1" applyProtection="1">
      <alignment horizontal="center"/>
    </xf>
    <xf numFmtId="0" fontId="10" fillId="2" borderId="9" xfId="2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 wrapText="1"/>
    </xf>
    <xf numFmtId="0" fontId="9" fillId="2" borderId="8" xfId="0" applyFont="1" applyFill="1" applyBorder="1" applyAlignment="1" applyProtection="1">
      <alignment horizontal="center" wrapText="1"/>
    </xf>
    <xf numFmtId="0" fontId="9" fillId="2" borderId="9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12" fillId="2" borderId="19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15" fillId="2" borderId="43" xfId="0" applyFont="1" applyFill="1" applyBorder="1" applyAlignment="1" applyProtection="1">
      <alignment horizontal="right"/>
    </xf>
    <xf numFmtId="0" fontId="15" fillId="2" borderId="6" xfId="0" applyFont="1" applyFill="1" applyBorder="1" applyAlignment="1" applyProtection="1">
      <alignment horizontal="right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right" vertical="center"/>
      <protection locked="0"/>
    </xf>
    <xf numFmtId="0" fontId="11" fillId="0" borderId="46" xfId="0" applyFont="1" applyFill="1" applyBorder="1" applyAlignment="1" applyProtection="1">
      <alignment horizontal="right" vertical="center"/>
      <protection locked="0"/>
    </xf>
    <xf numFmtId="0" fontId="11" fillId="0" borderId="3" xfId="0" applyFont="1" applyFill="1" applyBorder="1" applyAlignment="1" applyProtection="1">
      <alignment horizontal="right" vertical="center"/>
      <protection locked="0"/>
    </xf>
    <xf numFmtId="0" fontId="11" fillId="0" borderId="32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right" vertical="center"/>
    </xf>
    <xf numFmtId="0" fontId="8" fillId="2" borderId="22" xfId="0" applyFont="1" applyFill="1" applyBorder="1" applyAlignment="1" applyProtection="1">
      <alignment horizontal="right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right"/>
    </xf>
    <xf numFmtId="0" fontId="12" fillId="2" borderId="21" xfId="0" applyFont="1" applyFill="1" applyBorder="1" applyAlignment="1" applyProtection="1">
      <alignment horizontal="right"/>
    </xf>
    <xf numFmtId="0" fontId="12" fillId="2" borderId="22" xfId="0" applyFont="1" applyFill="1" applyBorder="1" applyAlignment="1" applyProtection="1">
      <alignment horizontal="right"/>
    </xf>
    <xf numFmtId="0" fontId="12" fillId="2" borderId="10" xfId="0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right" vertical="center"/>
    </xf>
    <xf numFmtId="0" fontId="21" fillId="0" borderId="34" xfId="0" applyFont="1" applyFill="1" applyBorder="1" applyAlignment="1" applyProtection="1">
      <alignment horizontal="right" vertical="center"/>
    </xf>
    <xf numFmtId="0" fontId="21" fillId="0" borderId="18" xfId="0" applyFont="1" applyFill="1" applyBorder="1" applyAlignment="1" applyProtection="1">
      <alignment horizontal="righ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15" fillId="2" borderId="6" xfId="0" applyFont="1" applyFill="1" applyBorder="1" applyAlignment="1" applyProtection="1">
      <alignment horizontal="right" vertical="center"/>
    </xf>
    <xf numFmtId="0" fontId="12" fillId="2" borderId="6" xfId="0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 applyProtection="1">
      <alignment horizontal="right"/>
    </xf>
    <xf numFmtId="0" fontId="15" fillId="2" borderId="8" xfId="0" applyFont="1" applyFill="1" applyBorder="1" applyAlignment="1" applyProtection="1">
      <alignment horizontal="right"/>
    </xf>
    <xf numFmtId="0" fontId="15" fillId="2" borderId="9" xfId="0" applyFont="1" applyFill="1" applyBorder="1" applyAlignment="1" applyProtection="1">
      <alignment horizontal="right"/>
    </xf>
    <xf numFmtId="0" fontId="21" fillId="0" borderId="51" xfId="0" applyFont="1" applyFill="1" applyBorder="1" applyAlignment="1" applyProtection="1">
      <alignment horizontal="right" vertical="center"/>
      <protection locked="0"/>
    </xf>
    <xf numFmtId="0" fontId="21" fillId="0" borderId="40" xfId="0" applyFont="1" applyFill="1" applyBorder="1" applyAlignment="1" applyProtection="1">
      <alignment horizontal="righ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309794</xdr:colOff>
      <xdr:row>4</xdr:row>
      <xdr:rowOff>171015</xdr:rowOff>
    </xdr:from>
    <xdr:to>
      <xdr:col>14</xdr:col>
      <xdr:colOff>566682</xdr:colOff>
      <xdr:row>7</xdr:row>
      <xdr:rowOff>178952</xdr:rowOff>
    </xdr:to>
    <xdr:sp macro="" textlink="">
      <xdr:nvSpPr>
        <xdr:cNvPr id="4" name="Down Arrow 3"/>
        <xdr:cNvSpPr/>
      </xdr:nvSpPr>
      <xdr:spPr>
        <a:xfrm>
          <a:off x="10755544" y="1747932"/>
          <a:ext cx="256888" cy="865187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topLeftCell="A22" zoomScale="90" zoomScaleNormal="90" workbookViewId="0">
      <selection activeCell="B2" sqref="B2:H2"/>
    </sheetView>
  </sheetViews>
  <sheetFormatPr defaultRowHeight="15"/>
  <cols>
    <col min="1" max="1" width="3" customWidth="1"/>
    <col min="2" max="2" width="14.7109375" bestFit="1" customWidth="1"/>
    <col min="3" max="3" width="15.85546875" bestFit="1" customWidth="1"/>
    <col min="4" max="4" width="15.42578125" bestFit="1" customWidth="1"/>
    <col min="5" max="5" width="14.28515625" customWidth="1"/>
    <col min="6" max="6" width="18.7109375" customWidth="1"/>
    <col min="7" max="7" width="11.42578125" customWidth="1"/>
    <col min="8" max="8" width="12.28515625" bestFit="1" customWidth="1"/>
    <col min="9" max="9" width="12.85546875" bestFit="1" customWidth="1"/>
    <col min="10" max="10" width="14.7109375" bestFit="1" customWidth="1"/>
    <col min="11" max="11" width="3" customWidth="1"/>
    <col min="12" max="12" width="4.5703125" customWidth="1"/>
    <col min="13" max="13" width="3.42578125" customWidth="1"/>
    <col min="14" max="16" width="12.140625" customWidth="1"/>
    <col min="17" max="17" width="3.42578125" customWidth="1"/>
  </cols>
  <sheetData>
    <row r="1" spans="1:17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7" ht="40.5" thickTop="1" thickBot="1">
      <c r="A2" s="1"/>
      <c r="B2" s="51"/>
      <c r="C2" s="52"/>
      <c r="D2" s="52"/>
      <c r="E2" s="52"/>
      <c r="F2" s="52"/>
      <c r="G2" s="52"/>
      <c r="H2" s="53"/>
      <c r="I2" s="34"/>
      <c r="J2" s="35"/>
      <c r="K2" s="1"/>
    </row>
    <row r="3" spans="1:17" ht="18" customHeight="1" thickTop="1" thickBot="1">
      <c r="A3" s="1"/>
      <c r="B3" s="54" t="s">
        <v>23</v>
      </c>
      <c r="C3" s="55"/>
      <c r="D3" s="55"/>
      <c r="E3" s="55"/>
      <c r="F3" s="55"/>
      <c r="G3" s="55"/>
      <c r="H3" s="56"/>
      <c r="I3" s="36"/>
      <c r="J3" s="37"/>
      <c r="K3" s="1"/>
      <c r="M3" s="15"/>
      <c r="N3" s="15"/>
      <c r="O3" s="15"/>
      <c r="P3" s="15"/>
      <c r="Q3" s="15"/>
    </row>
    <row r="4" spans="1:17" ht="48.75" customHeight="1" thickTop="1" thickBot="1">
      <c r="A4" s="1"/>
      <c r="B4" s="57" t="s">
        <v>77</v>
      </c>
      <c r="C4" s="58"/>
      <c r="D4" s="58"/>
      <c r="E4" s="58"/>
      <c r="F4" s="58"/>
      <c r="G4" s="58"/>
      <c r="H4" s="59"/>
      <c r="I4" s="38"/>
      <c r="J4" s="39"/>
      <c r="K4" s="1"/>
      <c r="M4" s="15"/>
      <c r="N4" s="119" t="s">
        <v>76</v>
      </c>
      <c r="O4" s="120"/>
      <c r="P4" s="121"/>
      <c r="Q4" s="15"/>
    </row>
    <row r="5" spans="1:17" ht="22.5" customHeight="1" thickTop="1" thickBot="1">
      <c r="A5" s="1"/>
      <c r="B5" s="60" t="s">
        <v>83</v>
      </c>
      <c r="C5" s="62"/>
      <c r="D5" s="62"/>
      <c r="E5" s="62"/>
      <c r="F5" s="61"/>
      <c r="G5" s="60" t="s">
        <v>107</v>
      </c>
      <c r="H5" s="61"/>
      <c r="I5" s="62" t="s">
        <v>63</v>
      </c>
      <c r="J5" s="62"/>
      <c r="K5" s="1"/>
      <c r="M5" s="15"/>
      <c r="N5" s="6"/>
      <c r="O5" s="7"/>
      <c r="P5" s="8"/>
      <c r="Q5" s="15"/>
    </row>
    <row r="6" spans="1:17" ht="22.5" customHeight="1" thickTop="1" thickBot="1">
      <c r="A6" s="1"/>
      <c r="B6" s="22" t="s">
        <v>60</v>
      </c>
      <c r="C6" s="22" t="s">
        <v>61</v>
      </c>
      <c r="D6" s="124" t="s">
        <v>56</v>
      </c>
      <c r="E6" s="125"/>
      <c r="F6" s="125"/>
      <c r="G6" s="125"/>
      <c r="H6" s="125"/>
      <c r="I6" s="125"/>
      <c r="J6" s="126"/>
      <c r="K6" s="1"/>
      <c r="M6" s="15"/>
      <c r="N6" s="9"/>
      <c r="O6" s="10"/>
      <c r="P6" s="11"/>
      <c r="Q6" s="15"/>
    </row>
    <row r="7" spans="1:17" ht="22.5" customHeight="1" thickTop="1" thickBot="1">
      <c r="A7" s="1"/>
      <c r="B7" s="45" t="s">
        <v>1</v>
      </c>
      <c r="C7" s="50">
        <f ca="1">TODAY()</f>
        <v>44644</v>
      </c>
      <c r="D7" s="127" t="s">
        <v>24</v>
      </c>
      <c r="E7" s="128"/>
      <c r="F7" s="128"/>
      <c r="G7" s="128"/>
      <c r="H7" s="128"/>
      <c r="I7" s="69" t="s">
        <v>57</v>
      </c>
      <c r="J7" s="69"/>
      <c r="K7" s="1"/>
      <c r="M7" s="15"/>
      <c r="N7" s="9"/>
      <c r="O7" s="10"/>
      <c r="P7" s="11"/>
      <c r="Q7" s="15"/>
    </row>
    <row r="8" spans="1:17" ht="32.25" customHeight="1" thickTop="1" thickBot="1">
      <c r="A8" s="1"/>
      <c r="B8" s="23" t="s">
        <v>63</v>
      </c>
      <c r="C8" s="22" t="s">
        <v>62</v>
      </c>
      <c r="D8" s="116" t="str">
        <f>VLOOKUP($D$7,'Database Sheet'!A3:E23,2,FALSE)</f>
        <v>أي بي سي، مواطنة، 123</v>
      </c>
      <c r="E8" s="116"/>
      <c r="F8" s="116"/>
      <c r="G8" s="116"/>
      <c r="H8" s="116"/>
      <c r="I8" s="122" t="s">
        <v>58</v>
      </c>
      <c r="J8" s="122"/>
      <c r="K8" s="1"/>
      <c r="M8" s="15"/>
      <c r="N8" s="12"/>
      <c r="O8" s="13"/>
      <c r="P8" s="14"/>
      <c r="Q8" s="15"/>
    </row>
    <row r="9" spans="1:17" ht="22.5" customHeight="1" thickTop="1" thickBot="1">
      <c r="A9" s="1"/>
      <c r="B9" s="46" t="str">
        <f>VLOOKUP($D$7,'Database Sheet'!A3:E23,5,FALSE)</f>
        <v>EDP001</v>
      </c>
      <c r="C9" s="50">
        <f ca="1">C7+30</f>
        <v>44674</v>
      </c>
      <c r="D9" s="117">
        <f>VLOOKUP($D$7,'Database Sheet'!A3:E23,3,FALSE)</f>
        <v>1234567890</v>
      </c>
      <c r="E9" s="116"/>
      <c r="F9" s="116"/>
      <c r="G9" s="116"/>
      <c r="H9" s="116"/>
      <c r="I9" s="122" t="s">
        <v>59</v>
      </c>
      <c r="J9" s="122"/>
      <c r="K9" s="1"/>
      <c r="M9" s="15"/>
      <c r="N9" s="119" t="s">
        <v>55</v>
      </c>
      <c r="O9" s="120"/>
      <c r="P9" s="121"/>
      <c r="Q9" s="15"/>
    </row>
    <row r="10" spans="1:17" ht="22.5" customHeight="1" thickTop="1" thickBot="1">
      <c r="A10" s="1"/>
      <c r="B10" s="65" t="s">
        <v>82</v>
      </c>
      <c r="C10" s="65"/>
      <c r="D10" s="118"/>
      <c r="E10" s="118"/>
      <c r="F10" s="118"/>
      <c r="G10" s="118"/>
      <c r="H10" s="118"/>
      <c r="I10" s="123" t="s">
        <v>84</v>
      </c>
      <c r="J10" s="123"/>
      <c r="K10" s="1"/>
      <c r="M10" s="15"/>
      <c r="N10" s="3"/>
      <c r="O10" s="4"/>
      <c r="P10" s="5"/>
      <c r="Q10" s="15"/>
    </row>
    <row r="11" spans="1:17" ht="22.5" customHeight="1" thickTop="1" thickBot="1">
      <c r="A11" s="1"/>
      <c r="B11" s="66" t="str">
        <f>VLOOKUP($D$7,'Database Sheet'!A3:E23,4,FALSE)</f>
        <v>AE12345AD123</v>
      </c>
      <c r="C11" s="67"/>
      <c r="D11" s="77"/>
      <c r="E11" s="78"/>
      <c r="F11" s="78"/>
      <c r="G11" s="78"/>
      <c r="H11" s="78"/>
      <c r="I11" s="78"/>
      <c r="J11" s="78"/>
      <c r="K11" s="1"/>
      <c r="M11" s="15"/>
      <c r="N11" s="15"/>
      <c r="O11" s="15"/>
      <c r="P11" s="15"/>
      <c r="Q11" s="15"/>
    </row>
    <row r="12" spans="1:17" ht="22.5" customHeight="1" thickTop="1" thickBot="1">
      <c r="A12" s="1"/>
      <c r="B12" s="47" t="s">
        <v>68</v>
      </c>
      <c r="C12" s="47" t="s">
        <v>67</v>
      </c>
      <c r="D12" s="48" t="s">
        <v>66</v>
      </c>
      <c r="E12" s="49" t="s">
        <v>65</v>
      </c>
      <c r="F12" s="68" t="s">
        <v>64</v>
      </c>
      <c r="G12" s="69"/>
      <c r="H12" s="69"/>
      <c r="I12" s="69"/>
      <c r="J12" s="69"/>
      <c r="K12" s="1"/>
    </row>
    <row r="13" spans="1:17" ht="22.5" customHeight="1" thickTop="1">
      <c r="A13" s="1"/>
      <c r="B13" s="26">
        <f>IF(E13="","",E13*C13)</f>
        <v>25000</v>
      </c>
      <c r="C13" s="30">
        <v>25000</v>
      </c>
      <c r="D13" s="33" t="str">
        <f t="shared" ref="D13:D35" si="0">IF(F13="","",IF($N$9="البحرين","دينار بحريني",IF($N$9="الكويت","دينار كويتي",IF($N$9="عُمان","ريال عماني",IF($N$9="قطر","ريال قطري",IF($N$9="المملكة العربية السعودية","ريال سعودي",IF($N$9="دولة الإمارات العربية المتحدة","درهم إماراتي",)))))))</f>
        <v>درهم إماراتي</v>
      </c>
      <c r="E13" s="24">
        <v>1</v>
      </c>
      <c r="F13" s="73" t="s">
        <v>46</v>
      </c>
      <c r="G13" s="73"/>
      <c r="H13" s="73"/>
      <c r="I13" s="73"/>
      <c r="J13" s="74"/>
      <c r="K13" s="1"/>
    </row>
    <row r="14" spans="1:17" ht="22.5" customHeight="1">
      <c r="A14" s="1"/>
      <c r="B14" s="27">
        <f>IF(E14="","",E14*C14)</f>
        <v>38000</v>
      </c>
      <c r="C14" s="31">
        <v>2000</v>
      </c>
      <c r="D14" s="33" t="str">
        <f t="shared" si="0"/>
        <v>درهم إماراتي</v>
      </c>
      <c r="E14" s="18">
        <v>19</v>
      </c>
      <c r="F14" s="75" t="s">
        <v>47</v>
      </c>
      <c r="G14" s="75"/>
      <c r="H14" s="75"/>
      <c r="I14" s="75"/>
      <c r="J14" s="76"/>
      <c r="K14" s="1"/>
    </row>
    <row r="15" spans="1:17" ht="22.5" customHeight="1">
      <c r="A15" s="1"/>
      <c r="B15" s="27">
        <f>IF(E15="","",E15*C15)</f>
        <v>13750</v>
      </c>
      <c r="C15" s="31">
        <v>55</v>
      </c>
      <c r="D15" s="33" t="str">
        <f t="shared" si="0"/>
        <v>درهم إماراتي</v>
      </c>
      <c r="E15" s="18">
        <v>250</v>
      </c>
      <c r="F15" s="75" t="s">
        <v>48</v>
      </c>
      <c r="G15" s="75"/>
      <c r="H15" s="75"/>
      <c r="I15" s="75"/>
      <c r="J15" s="76"/>
      <c r="K15" s="1"/>
    </row>
    <row r="16" spans="1:17" ht="22.5" customHeight="1">
      <c r="A16" s="1"/>
      <c r="B16" s="27" t="str">
        <f>IF(E16="","",E16*C16)</f>
        <v/>
      </c>
      <c r="C16" s="31"/>
      <c r="D16" s="33" t="str">
        <f t="shared" si="0"/>
        <v/>
      </c>
      <c r="E16" s="18"/>
      <c r="F16" s="63"/>
      <c r="G16" s="63"/>
      <c r="H16" s="63"/>
      <c r="I16" s="63"/>
      <c r="J16" s="64"/>
      <c r="K16" s="1"/>
    </row>
    <row r="17" spans="1:11" ht="22.5" customHeight="1">
      <c r="A17" s="1"/>
      <c r="B17" s="27"/>
      <c r="C17" s="31"/>
      <c r="D17" s="33" t="str">
        <f t="shared" si="0"/>
        <v/>
      </c>
      <c r="E17" s="18"/>
      <c r="F17" s="70"/>
      <c r="G17" s="71"/>
      <c r="H17" s="71"/>
      <c r="I17" s="71"/>
      <c r="J17" s="72"/>
      <c r="K17" s="1"/>
    </row>
    <row r="18" spans="1:11" ht="22.5" customHeight="1">
      <c r="A18" s="1"/>
      <c r="B18" s="27"/>
      <c r="C18" s="31"/>
      <c r="D18" s="33" t="str">
        <f t="shared" si="0"/>
        <v/>
      </c>
      <c r="E18" s="18"/>
      <c r="F18" s="70"/>
      <c r="G18" s="71"/>
      <c r="H18" s="71"/>
      <c r="I18" s="71"/>
      <c r="J18" s="72"/>
      <c r="K18" s="1"/>
    </row>
    <row r="19" spans="1:11" ht="22.5" customHeight="1">
      <c r="A19" s="1"/>
      <c r="B19" s="27"/>
      <c r="C19" s="31"/>
      <c r="D19" s="33" t="str">
        <f t="shared" si="0"/>
        <v/>
      </c>
      <c r="E19" s="18"/>
      <c r="F19" s="70"/>
      <c r="G19" s="71"/>
      <c r="H19" s="71"/>
      <c r="I19" s="71"/>
      <c r="J19" s="72"/>
      <c r="K19" s="1"/>
    </row>
    <row r="20" spans="1:11" ht="22.5" customHeight="1">
      <c r="A20" s="1"/>
      <c r="B20" s="27"/>
      <c r="C20" s="31"/>
      <c r="D20" s="33" t="str">
        <f t="shared" si="0"/>
        <v/>
      </c>
      <c r="E20" s="18"/>
      <c r="F20" s="70"/>
      <c r="G20" s="71"/>
      <c r="H20" s="71"/>
      <c r="I20" s="71"/>
      <c r="J20" s="72"/>
      <c r="K20" s="1"/>
    </row>
    <row r="21" spans="1:11" ht="22.5" customHeight="1">
      <c r="A21" s="1"/>
      <c r="B21" s="27"/>
      <c r="C21" s="31"/>
      <c r="D21" s="33" t="str">
        <f t="shared" si="0"/>
        <v/>
      </c>
      <c r="E21" s="18"/>
      <c r="F21" s="70"/>
      <c r="G21" s="71"/>
      <c r="H21" s="71"/>
      <c r="I21" s="71"/>
      <c r="J21" s="72"/>
      <c r="K21" s="1"/>
    </row>
    <row r="22" spans="1:11" ht="22.5" customHeight="1">
      <c r="A22" s="1"/>
      <c r="B22" s="27"/>
      <c r="C22" s="31"/>
      <c r="D22" s="33" t="str">
        <f t="shared" si="0"/>
        <v/>
      </c>
      <c r="E22" s="18"/>
      <c r="F22" s="70"/>
      <c r="G22" s="71"/>
      <c r="H22" s="71"/>
      <c r="I22" s="71"/>
      <c r="J22" s="72"/>
      <c r="K22" s="1"/>
    </row>
    <row r="23" spans="1:11" ht="22.5" customHeight="1">
      <c r="A23" s="1"/>
      <c r="B23" s="27"/>
      <c r="C23" s="31"/>
      <c r="D23" s="33" t="str">
        <f t="shared" si="0"/>
        <v/>
      </c>
      <c r="E23" s="18"/>
      <c r="F23" s="70"/>
      <c r="G23" s="71"/>
      <c r="H23" s="71"/>
      <c r="I23" s="71"/>
      <c r="J23" s="72"/>
      <c r="K23" s="1"/>
    </row>
    <row r="24" spans="1:11" ht="22.5" customHeight="1">
      <c r="A24" s="1"/>
      <c r="B24" s="27"/>
      <c r="C24" s="31"/>
      <c r="D24" s="33" t="str">
        <f t="shared" si="0"/>
        <v/>
      </c>
      <c r="E24" s="18"/>
      <c r="F24" s="70"/>
      <c r="G24" s="71"/>
      <c r="H24" s="71"/>
      <c r="I24" s="71"/>
      <c r="J24" s="72"/>
      <c r="K24" s="1"/>
    </row>
    <row r="25" spans="1:11" ht="22.5" customHeight="1">
      <c r="A25" s="1"/>
      <c r="B25" s="27"/>
      <c r="C25" s="31"/>
      <c r="D25" s="33" t="str">
        <f t="shared" si="0"/>
        <v/>
      </c>
      <c r="E25" s="18"/>
      <c r="F25" s="70"/>
      <c r="G25" s="71"/>
      <c r="H25" s="71"/>
      <c r="I25" s="71"/>
      <c r="J25" s="72"/>
      <c r="K25" s="1"/>
    </row>
    <row r="26" spans="1:11" ht="22.5" customHeight="1">
      <c r="A26" s="1"/>
      <c r="B26" s="27"/>
      <c r="C26" s="31"/>
      <c r="D26" s="33" t="str">
        <f t="shared" si="0"/>
        <v/>
      </c>
      <c r="E26" s="18"/>
      <c r="F26" s="70"/>
      <c r="G26" s="71"/>
      <c r="H26" s="71"/>
      <c r="I26" s="71"/>
      <c r="J26" s="72"/>
      <c r="K26" s="1"/>
    </row>
    <row r="27" spans="1:11" ht="22.5" customHeight="1">
      <c r="A27" s="1"/>
      <c r="B27" s="27"/>
      <c r="C27" s="31"/>
      <c r="D27" s="33" t="str">
        <f t="shared" si="0"/>
        <v/>
      </c>
      <c r="E27" s="18"/>
      <c r="F27" s="70"/>
      <c r="G27" s="71"/>
      <c r="H27" s="71"/>
      <c r="I27" s="71"/>
      <c r="J27" s="72"/>
      <c r="K27" s="1"/>
    </row>
    <row r="28" spans="1:11" ht="22.5" customHeight="1">
      <c r="A28" s="1"/>
      <c r="B28" s="27" t="str">
        <f t="shared" ref="B28:B35" si="1">IF(E28="","",E28*C28)</f>
        <v/>
      </c>
      <c r="C28" s="31"/>
      <c r="D28" s="33" t="str">
        <f t="shared" si="0"/>
        <v/>
      </c>
      <c r="E28" s="18"/>
      <c r="F28" s="63"/>
      <c r="G28" s="63"/>
      <c r="H28" s="63"/>
      <c r="I28" s="63"/>
      <c r="J28" s="64"/>
      <c r="K28" s="1"/>
    </row>
    <row r="29" spans="1:11" ht="22.5" customHeight="1">
      <c r="A29" s="1"/>
      <c r="B29" s="27" t="str">
        <f t="shared" si="1"/>
        <v/>
      </c>
      <c r="C29" s="31"/>
      <c r="D29" s="33" t="str">
        <f t="shared" si="0"/>
        <v/>
      </c>
      <c r="E29" s="18"/>
      <c r="F29" s="63"/>
      <c r="G29" s="63"/>
      <c r="H29" s="63"/>
      <c r="I29" s="63"/>
      <c r="J29" s="64"/>
      <c r="K29" s="1"/>
    </row>
    <row r="30" spans="1:11" ht="22.5" customHeight="1">
      <c r="A30" s="1"/>
      <c r="B30" s="27" t="str">
        <f t="shared" si="1"/>
        <v/>
      </c>
      <c r="C30" s="31"/>
      <c r="D30" s="33" t="str">
        <f t="shared" si="0"/>
        <v/>
      </c>
      <c r="E30" s="18"/>
      <c r="F30" s="63"/>
      <c r="G30" s="63"/>
      <c r="H30" s="63"/>
      <c r="I30" s="63"/>
      <c r="J30" s="64"/>
      <c r="K30" s="1"/>
    </row>
    <row r="31" spans="1:11" ht="22.5" customHeight="1">
      <c r="A31" s="1"/>
      <c r="B31" s="27" t="str">
        <f t="shared" si="1"/>
        <v/>
      </c>
      <c r="C31" s="31"/>
      <c r="D31" s="33" t="str">
        <f t="shared" si="0"/>
        <v/>
      </c>
      <c r="E31" s="18"/>
      <c r="F31" s="63"/>
      <c r="G31" s="63"/>
      <c r="H31" s="63"/>
      <c r="I31" s="63"/>
      <c r="J31" s="64"/>
      <c r="K31" s="1"/>
    </row>
    <row r="32" spans="1:11" ht="22.5" customHeight="1">
      <c r="A32" s="1"/>
      <c r="B32" s="27" t="str">
        <f t="shared" si="1"/>
        <v/>
      </c>
      <c r="C32" s="31"/>
      <c r="D32" s="33" t="str">
        <f t="shared" si="0"/>
        <v/>
      </c>
      <c r="E32" s="18"/>
      <c r="F32" s="63"/>
      <c r="G32" s="63"/>
      <c r="H32" s="63"/>
      <c r="I32" s="63"/>
      <c r="J32" s="64"/>
      <c r="K32" s="1"/>
    </row>
    <row r="33" spans="1:22" ht="22.5" customHeight="1">
      <c r="A33" s="1"/>
      <c r="B33" s="27" t="str">
        <f t="shared" si="1"/>
        <v/>
      </c>
      <c r="C33" s="31"/>
      <c r="D33" s="33" t="str">
        <f t="shared" si="0"/>
        <v/>
      </c>
      <c r="E33" s="18"/>
      <c r="F33" s="63"/>
      <c r="G33" s="63"/>
      <c r="H33" s="63"/>
      <c r="I33" s="63"/>
      <c r="J33" s="64"/>
      <c r="K33" s="1"/>
    </row>
    <row r="34" spans="1:22" ht="22.5" customHeight="1">
      <c r="A34" s="1"/>
      <c r="B34" s="27" t="str">
        <f t="shared" si="1"/>
        <v/>
      </c>
      <c r="C34" s="31"/>
      <c r="D34" s="33" t="str">
        <f t="shared" si="0"/>
        <v/>
      </c>
      <c r="E34" s="18"/>
      <c r="F34" s="63"/>
      <c r="G34" s="63"/>
      <c r="H34" s="63"/>
      <c r="I34" s="63"/>
      <c r="J34" s="64"/>
      <c r="K34" s="1"/>
    </row>
    <row r="35" spans="1:22" ht="22.5" customHeight="1" thickBot="1">
      <c r="A35" s="1"/>
      <c r="B35" s="28" t="str">
        <f t="shared" si="1"/>
        <v/>
      </c>
      <c r="C35" s="32"/>
      <c r="D35" s="33" t="str">
        <f t="shared" si="0"/>
        <v/>
      </c>
      <c r="E35" s="25"/>
      <c r="F35" s="111"/>
      <c r="G35" s="111"/>
      <c r="H35" s="111"/>
      <c r="I35" s="111"/>
      <c r="J35" s="112"/>
      <c r="K35" s="1"/>
    </row>
    <row r="36" spans="1:22" ht="22.5" customHeight="1" thickTop="1" thickBot="1">
      <c r="A36" s="1"/>
      <c r="B36" s="29">
        <f>SUM(B13:B35)</f>
        <v>76750</v>
      </c>
      <c r="C36" s="21" t="str">
        <f>IF($N$9="البحرين","دينار بحريني",IF($N$9="الكويت","دينار كويتي",IF($N$9="عُمان","ريال عماني",IF($N$9="قطر","ريال قطري",IF($N$9="المملكة العربية السعودية","ريال سعودي",IF($N$9="دولة الإمارات العربية المتحدة","درهم إماراتي",))))))</f>
        <v>درهم إماراتي</v>
      </c>
      <c r="D36" s="113" t="s">
        <v>73</v>
      </c>
      <c r="E36" s="115"/>
      <c r="F36" s="113" t="s">
        <v>49</v>
      </c>
      <c r="G36" s="114"/>
      <c r="H36" s="114"/>
      <c r="I36" s="114"/>
      <c r="J36" s="115"/>
      <c r="K36" s="1"/>
    </row>
    <row r="37" spans="1:22" ht="28.5" customHeight="1" thickTop="1" thickBot="1">
      <c r="A37" s="1"/>
      <c r="B37" s="29">
        <f>$B$36*$D$37</f>
        <v>3837.5</v>
      </c>
      <c r="C37" s="21" t="str">
        <f>IF($N$9="البحرين","دينار بحريني",IF($N$9="الكويت","دينار كويتي",IF($N$9="عُمان","ريال عماني",IF($N$9="قطر","ريال قطري",IF($N$9="المملكة العربية السعودية","ريال سعودي",IF($N$9="دولة الإمارات العربية المتحدة","درهم إماراتي",))))))</f>
        <v>درهم إماراتي</v>
      </c>
      <c r="D37" s="16">
        <v>0.05</v>
      </c>
      <c r="E37" s="20" t="s">
        <v>74</v>
      </c>
      <c r="F37" s="85" t="s">
        <v>106</v>
      </c>
      <c r="G37" s="86"/>
      <c r="H37" s="86"/>
      <c r="I37" s="86"/>
      <c r="J37" s="87"/>
      <c r="K37" s="1"/>
    </row>
    <row r="38" spans="1:22" ht="22.5" customHeight="1" thickTop="1" thickBot="1">
      <c r="A38" s="1"/>
      <c r="B38" s="29">
        <f>B36+B37</f>
        <v>80587.5</v>
      </c>
      <c r="C38" s="21" t="str">
        <f>IF($N$9="البحرين","دينار بحريني",IF($N$9="الكويت","دينار كويتي",IF($N$9="عُمان","ريال عماني",IF($N$9="قطر","ريال قطري",IF($N$9="المملكة العربية السعودية","ريال سعودي",IF($N$9="دولة الإمارات العربية المتحدة","درهم إماراتي",))))))</f>
        <v>درهم إماراتي</v>
      </c>
      <c r="D38" s="113" t="s">
        <v>75</v>
      </c>
      <c r="E38" s="115"/>
      <c r="F38" s="88" t="s">
        <v>69</v>
      </c>
      <c r="G38" s="89"/>
      <c r="H38" s="89"/>
      <c r="I38" s="89"/>
      <c r="J38" s="90"/>
      <c r="K38" s="1"/>
    </row>
    <row r="39" spans="1:22" ht="28.9" customHeight="1" thickTop="1">
      <c r="A39" s="1"/>
      <c r="B39" s="109"/>
      <c r="C39" s="103"/>
      <c r="D39" s="104"/>
      <c r="E39" s="105"/>
      <c r="F39" s="91" t="s">
        <v>78</v>
      </c>
      <c r="G39" s="92"/>
      <c r="H39" s="92"/>
      <c r="I39" s="92"/>
      <c r="J39" s="93"/>
      <c r="K39" s="1"/>
      <c r="T39" s="97"/>
      <c r="U39" s="98"/>
      <c r="V39" s="99"/>
    </row>
    <row r="40" spans="1:22" ht="29.45" customHeight="1" thickBot="1">
      <c r="A40" s="1"/>
      <c r="B40" s="110"/>
      <c r="C40" s="106"/>
      <c r="D40" s="107"/>
      <c r="E40" s="108"/>
      <c r="F40" s="94"/>
      <c r="G40" s="95"/>
      <c r="H40" s="95"/>
      <c r="I40" s="95"/>
      <c r="J40" s="96"/>
      <c r="K40" s="1"/>
      <c r="T40" s="100"/>
      <c r="U40" s="101"/>
      <c r="V40" s="102"/>
    </row>
    <row r="41" spans="1:22" ht="22.5" customHeight="1" thickTop="1" thickBot="1">
      <c r="A41" s="1"/>
      <c r="B41" s="17" t="s">
        <v>72</v>
      </c>
      <c r="C41" s="82" t="s">
        <v>71</v>
      </c>
      <c r="D41" s="83"/>
      <c r="E41" s="84"/>
      <c r="F41" s="79" t="s">
        <v>70</v>
      </c>
      <c r="G41" s="80"/>
      <c r="H41" s="80"/>
      <c r="I41" s="80"/>
      <c r="J41" s="81"/>
      <c r="K41" s="1"/>
    </row>
    <row r="42" spans="1:22" ht="15.75" thickTop="1">
      <c r="A42" s="2" t="s">
        <v>0</v>
      </c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mergeCells count="55">
    <mergeCell ref="N4:P4"/>
    <mergeCell ref="N9:P9"/>
    <mergeCell ref="F17:J17"/>
    <mergeCell ref="F18:J18"/>
    <mergeCell ref="F19:J19"/>
    <mergeCell ref="I8:J8"/>
    <mergeCell ref="I9:J9"/>
    <mergeCell ref="I10:J10"/>
    <mergeCell ref="I7:J7"/>
    <mergeCell ref="D6:J6"/>
    <mergeCell ref="D7:H7"/>
    <mergeCell ref="I5:J5"/>
    <mergeCell ref="F23:J23"/>
    <mergeCell ref="F24:J24"/>
    <mergeCell ref="F25:J25"/>
    <mergeCell ref="D8:H8"/>
    <mergeCell ref="D9:H9"/>
    <mergeCell ref="D10:H10"/>
    <mergeCell ref="F15:J15"/>
    <mergeCell ref="T39:V40"/>
    <mergeCell ref="C39:E40"/>
    <mergeCell ref="B39:B40"/>
    <mergeCell ref="F32:J32"/>
    <mergeCell ref="F33:J33"/>
    <mergeCell ref="F34:J34"/>
    <mergeCell ref="F35:J35"/>
    <mergeCell ref="F36:J36"/>
    <mergeCell ref="D38:E38"/>
    <mergeCell ref="D36:E36"/>
    <mergeCell ref="F41:J41"/>
    <mergeCell ref="C41:E41"/>
    <mergeCell ref="F37:J37"/>
    <mergeCell ref="F38:J38"/>
    <mergeCell ref="F39:J40"/>
    <mergeCell ref="F28:J28"/>
    <mergeCell ref="F29:J29"/>
    <mergeCell ref="F30:J30"/>
    <mergeCell ref="F31:J31"/>
    <mergeCell ref="B10:C10"/>
    <mergeCell ref="B11:C11"/>
    <mergeCell ref="F12:J12"/>
    <mergeCell ref="F26:J26"/>
    <mergeCell ref="F13:J13"/>
    <mergeCell ref="F14:J14"/>
    <mergeCell ref="D11:J11"/>
    <mergeCell ref="F20:J20"/>
    <mergeCell ref="F21:J21"/>
    <mergeCell ref="F16:J16"/>
    <mergeCell ref="F27:J27"/>
    <mergeCell ref="F22:J22"/>
    <mergeCell ref="B2:H2"/>
    <mergeCell ref="B3:H3"/>
    <mergeCell ref="B4:H4"/>
    <mergeCell ref="G5:H5"/>
    <mergeCell ref="B5:F5"/>
  </mergeCells>
  <dataValidations count="3">
    <dataValidation allowBlank="1" showInputMessage="1" showErrorMessage="1" sqref="D9:D10"/>
    <dataValidation type="list" allowBlank="1" showInputMessage="1" showErrorMessage="1" sqref="D7">
      <formula1>'Database Sheet'!$A$3:$A$23</formula1>
    </dataValidation>
    <dataValidation type="list" allowBlank="1" showInputMessage="1" showErrorMessage="1" sqref="N9">
      <formula1>'Database Sheet'!A1:G1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72" orientation="portrait" r:id="rId1"/>
  <ignoredErrors>
    <ignoredError sqref="C9 C7 B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2" zoomScale="140" zoomScaleNormal="140" workbookViewId="0">
      <selection activeCell="D9" sqref="D9"/>
    </sheetView>
  </sheetViews>
  <sheetFormatPr defaultRowHeight="15"/>
  <cols>
    <col min="1" max="1" width="25.85546875" bestFit="1" customWidth="1"/>
    <col min="2" max="2" width="17.7109375" customWidth="1"/>
    <col min="3" max="3" width="12.140625" customWidth="1"/>
    <col min="4" max="4" width="14.85546875" bestFit="1" customWidth="1"/>
    <col min="5" max="5" width="11.7109375" customWidth="1"/>
  </cols>
  <sheetData>
    <row r="1" spans="1:7" ht="15" hidden="1" customHeight="1">
      <c r="B1" s="19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</row>
    <row r="2" spans="1:7" ht="30">
      <c r="A2" s="40" t="s">
        <v>79</v>
      </c>
      <c r="B2" s="40" t="s">
        <v>80</v>
      </c>
      <c r="C2" s="40" t="s">
        <v>81</v>
      </c>
      <c r="D2" s="44" t="s">
        <v>82</v>
      </c>
      <c r="E2" s="44" t="s">
        <v>63</v>
      </c>
    </row>
    <row r="3" spans="1:7">
      <c r="A3" s="41" t="s">
        <v>24</v>
      </c>
      <c r="B3" s="41" t="s">
        <v>45</v>
      </c>
      <c r="C3" s="41">
        <v>1234567890</v>
      </c>
      <c r="D3" s="41" t="s">
        <v>85</v>
      </c>
      <c r="E3" s="42" t="s">
        <v>2</v>
      </c>
    </row>
    <row r="4" spans="1:7">
      <c r="A4" s="41" t="s">
        <v>25</v>
      </c>
      <c r="B4" s="41" t="s">
        <v>45</v>
      </c>
      <c r="C4" s="41">
        <v>1234567891</v>
      </c>
      <c r="D4" s="41" t="s">
        <v>86</v>
      </c>
      <c r="E4" s="42" t="s">
        <v>3</v>
      </c>
    </row>
    <row r="5" spans="1:7">
      <c r="A5" s="41" t="s">
        <v>26</v>
      </c>
      <c r="B5" s="41" t="s">
        <v>45</v>
      </c>
      <c r="C5" s="41">
        <v>1234567892</v>
      </c>
      <c r="D5" s="41" t="s">
        <v>87</v>
      </c>
      <c r="E5" s="42" t="s">
        <v>4</v>
      </c>
    </row>
    <row r="6" spans="1:7">
      <c r="A6" s="41" t="s">
        <v>27</v>
      </c>
      <c r="B6" s="41" t="s">
        <v>45</v>
      </c>
      <c r="C6" s="41">
        <v>1234567893</v>
      </c>
      <c r="D6" s="41" t="s">
        <v>88</v>
      </c>
      <c r="E6" s="42" t="s">
        <v>5</v>
      </c>
    </row>
    <row r="7" spans="1:7">
      <c r="A7" s="41" t="s">
        <v>28</v>
      </c>
      <c r="B7" s="41" t="s">
        <v>45</v>
      </c>
      <c r="C7" s="41">
        <v>1234567894</v>
      </c>
      <c r="D7" s="41" t="s">
        <v>89</v>
      </c>
      <c r="E7" s="42" t="s">
        <v>6</v>
      </c>
    </row>
    <row r="8" spans="1:7">
      <c r="A8" s="41" t="s">
        <v>29</v>
      </c>
      <c r="B8" s="41" t="s">
        <v>45</v>
      </c>
      <c r="C8" s="41">
        <v>1234567895</v>
      </c>
      <c r="D8" s="41" t="s">
        <v>90</v>
      </c>
      <c r="E8" s="42" t="s">
        <v>7</v>
      </c>
    </row>
    <row r="9" spans="1:7">
      <c r="A9" s="41" t="s">
        <v>30</v>
      </c>
      <c r="B9" s="41" t="s">
        <v>45</v>
      </c>
      <c r="C9" s="41">
        <v>1234567896</v>
      </c>
      <c r="D9" s="41" t="s">
        <v>91</v>
      </c>
      <c r="E9" s="42" t="s">
        <v>8</v>
      </c>
    </row>
    <row r="10" spans="1:7">
      <c r="A10" s="41" t="s">
        <v>31</v>
      </c>
      <c r="B10" s="41" t="s">
        <v>45</v>
      </c>
      <c r="C10" s="41">
        <v>1234567897</v>
      </c>
      <c r="D10" s="41" t="s">
        <v>92</v>
      </c>
      <c r="E10" s="42" t="s">
        <v>9</v>
      </c>
    </row>
    <row r="11" spans="1:7">
      <c r="A11" s="41" t="s">
        <v>32</v>
      </c>
      <c r="B11" s="41" t="s">
        <v>45</v>
      </c>
      <c r="C11" s="41">
        <v>1234567898</v>
      </c>
      <c r="D11" s="41" t="s">
        <v>93</v>
      </c>
      <c r="E11" s="42" t="s">
        <v>10</v>
      </c>
    </row>
    <row r="12" spans="1:7">
      <c r="A12" s="41" t="s">
        <v>33</v>
      </c>
      <c r="B12" s="41" t="s">
        <v>45</v>
      </c>
      <c r="C12" s="41">
        <v>1234567899</v>
      </c>
      <c r="D12" s="41" t="s">
        <v>94</v>
      </c>
      <c r="E12" s="42" t="s">
        <v>11</v>
      </c>
    </row>
    <row r="13" spans="1:7">
      <c r="A13" s="41" t="s">
        <v>34</v>
      </c>
      <c r="B13" s="41" t="s">
        <v>45</v>
      </c>
      <c r="C13" s="41">
        <v>1234567900</v>
      </c>
      <c r="D13" s="41" t="s">
        <v>95</v>
      </c>
      <c r="E13" s="42" t="s">
        <v>12</v>
      </c>
    </row>
    <row r="14" spans="1:7">
      <c r="A14" s="41" t="s">
        <v>35</v>
      </c>
      <c r="B14" s="41" t="s">
        <v>45</v>
      </c>
      <c r="C14" s="41">
        <v>1234567901</v>
      </c>
      <c r="D14" s="41" t="s">
        <v>96</v>
      </c>
      <c r="E14" s="42" t="s">
        <v>13</v>
      </c>
    </row>
    <row r="15" spans="1:7">
      <c r="A15" s="41" t="s">
        <v>36</v>
      </c>
      <c r="B15" s="41" t="s">
        <v>45</v>
      </c>
      <c r="C15" s="41">
        <v>1234567902</v>
      </c>
      <c r="D15" s="41" t="s">
        <v>97</v>
      </c>
      <c r="E15" s="42" t="s">
        <v>14</v>
      </c>
    </row>
    <row r="16" spans="1:7">
      <c r="A16" s="41" t="s">
        <v>37</v>
      </c>
      <c r="B16" s="41" t="s">
        <v>45</v>
      </c>
      <c r="C16" s="41">
        <v>1234567903</v>
      </c>
      <c r="D16" s="41" t="s">
        <v>98</v>
      </c>
      <c r="E16" s="42" t="s">
        <v>15</v>
      </c>
    </row>
    <row r="17" spans="1:5">
      <c r="A17" s="41" t="s">
        <v>38</v>
      </c>
      <c r="B17" s="41" t="s">
        <v>45</v>
      </c>
      <c r="C17" s="41">
        <v>1234567904</v>
      </c>
      <c r="D17" s="41" t="s">
        <v>99</v>
      </c>
      <c r="E17" s="42" t="s">
        <v>16</v>
      </c>
    </row>
    <row r="18" spans="1:5">
      <c r="A18" s="41" t="s">
        <v>39</v>
      </c>
      <c r="B18" s="41" t="s">
        <v>45</v>
      </c>
      <c r="C18" s="41">
        <v>1234567905</v>
      </c>
      <c r="D18" s="41" t="s">
        <v>100</v>
      </c>
      <c r="E18" s="42" t="s">
        <v>17</v>
      </c>
    </row>
    <row r="19" spans="1:5">
      <c r="A19" s="41" t="s">
        <v>40</v>
      </c>
      <c r="B19" s="41" t="s">
        <v>45</v>
      </c>
      <c r="C19" s="41">
        <v>1234567906</v>
      </c>
      <c r="D19" s="41" t="s">
        <v>101</v>
      </c>
      <c r="E19" s="42" t="s">
        <v>18</v>
      </c>
    </row>
    <row r="20" spans="1:5">
      <c r="A20" s="41" t="s">
        <v>41</v>
      </c>
      <c r="B20" s="41" t="s">
        <v>45</v>
      </c>
      <c r="C20" s="41">
        <v>1234567907</v>
      </c>
      <c r="D20" s="41" t="s">
        <v>102</v>
      </c>
      <c r="E20" s="42" t="s">
        <v>19</v>
      </c>
    </row>
    <row r="21" spans="1:5">
      <c r="A21" s="41" t="s">
        <v>42</v>
      </c>
      <c r="B21" s="41" t="s">
        <v>45</v>
      </c>
      <c r="C21" s="41">
        <v>1234567908</v>
      </c>
      <c r="D21" s="41" t="s">
        <v>103</v>
      </c>
      <c r="E21" s="42" t="s">
        <v>20</v>
      </c>
    </row>
    <row r="22" spans="1:5">
      <c r="A22" s="41" t="s">
        <v>43</v>
      </c>
      <c r="B22" s="41" t="s">
        <v>45</v>
      </c>
      <c r="C22" s="41">
        <v>1234567909</v>
      </c>
      <c r="D22" s="41" t="s">
        <v>104</v>
      </c>
      <c r="E22" s="42" t="s">
        <v>21</v>
      </c>
    </row>
    <row r="23" spans="1:5">
      <c r="A23" s="41" t="s">
        <v>44</v>
      </c>
      <c r="B23" s="41" t="s">
        <v>45</v>
      </c>
      <c r="C23" s="41">
        <v>1234567910</v>
      </c>
      <c r="D23" s="41" t="s">
        <v>105</v>
      </c>
      <c r="E23" s="42" t="s">
        <v>22</v>
      </c>
    </row>
    <row r="24" spans="1:5">
      <c r="A24" s="43"/>
      <c r="B24" s="43"/>
      <c r="C24" s="43"/>
      <c r="D24" s="43"/>
      <c r="E24" s="43"/>
    </row>
  </sheetData>
  <sortState ref="A2:D10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VAT Invoice Template</vt:lpstr>
      <vt:lpstr>Database Sheet</vt:lpstr>
      <vt:lpstr>ABC__def__123</vt:lpstr>
      <vt:lpstr>'VAT Invoice Template'!Address</vt:lpstr>
      <vt:lpstr>Address</vt:lpstr>
      <vt:lpstr>'Database Sheet'!Customer_Name</vt:lpstr>
      <vt:lpstr>Email</vt:lpstr>
      <vt:lpstr>Email_Address</vt:lpstr>
      <vt:lpstr>GST</vt:lpstr>
      <vt:lpstr>'Database Sheet'!New</vt:lpstr>
      <vt:lpstr>Phone</vt:lpstr>
      <vt:lpstr>Phone_Number</vt:lpstr>
      <vt:lpstr>'VAT Invoice Template'!Print_Area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DELL</cp:lastModifiedBy>
  <cp:lastPrinted>2017-12-28T07:26:50Z</cp:lastPrinted>
  <dcterms:created xsi:type="dcterms:W3CDTF">2016-09-25T10:36:28Z</dcterms:created>
  <dcterms:modified xsi:type="dcterms:W3CDTF">2022-03-24T05:30:07Z</dcterms:modified>
</cp:coreProperties>
</file>