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 activeTab="1"/>
  </bookViews>
  <sheets>
    <sheet name="VAT Invoice Template" sheetId="3" r:id="rId1"/>
    <sheet name="Database Sheet" sheetId="2" r:id="rId2"/>
  </sheets>
  <definedNames>
    <definedName name="ABC__def__123">'Database Sheet'!$B$3:$B$23</definedName>
    <definedName name="Address" localSheetId="0">'Database Sheet'!$B$3:$B$23</definedName>
    <definedName name="Address">'Database Sheet'!$B$3:$B$23</definedName>
    <definedName name="Customer_Name" localSheetId="1">'Database Sheet'!$A$3:$A$23</definedName>
    <definedName name="Email">'Database Sheet'!$D$3:$D$23</definedName>
    <definedName name="Email_Address">'Database Sheet'!$D$3:$D$23</definedName>
    <definedName name="GST">'Database Sheet'!$E$3:$E$4</definedName>
    <definedName name="New" localSheetId="1">'Database Sheet'!$A$3:$A$23</definedName>
    <definedName name="Phone">'Database Sheet'!$C$3:$C$23</definedName>
    <definedName name="Phone_Number">'Database Sheet'!$C$3:$C$23</definedName>
    <definedName name="_xlnm.Print_Area" localSheetId="0">'VAT Invoice Template'!$A$1:$K$32</definedName>
  </definedNames>
  <calcPr calcId="124519"/>
</workbook>
</file>

<file path=xl/calcChain.xml><?xml version="1.0" encoding="utf-8"?>
<calcChain xmlns="http://schemas.openxmlformats.org/spreadsheetml/2006/main">
  <c r="J27" i="3"/>
  <c r="J28" s="1"/>
  <c r="H17"/>
  <c r="J17"/>
  <c r="H18"/>
  <c r="J18"/>
  <c r="H19"/>
  <c r="J19"/>
  <c r="I27"/>
  <c r="I25"/>
  <c r="I28"/>
  <c r="I26"/>
  <c r="H24"/>
  <c r="H23"/>
  <c r="H22"/>
  <c r="H21"/>
  <c r="H20"/>
  <c r="H15"/>
  <c r="H14"/>
  <c r="H13"/>
  <c r="H12"/>
  <c r="J24"/>
  <c r="J23"/>
  <c r="J22"/>
  <c r="J21"/>
  <c r="J20"/>
  <c r="J15"/>
  <c r="J14"/>
  <c r="J13"/>
  <c r="J12"/>
  <c r="D10"/>
  <c r="H10"/>
  <c r="D9"/>
  <c r="D8"/>
  <c r="J8"/>
  <c r="J10" s="1"/>
  <c r="J25" l="1"/>
  <c r="J26" l="1"/>
</calcChain>
</file>

<file path=xl/sharedStrings.xml><?xml version="1.0" encoding="utf-8"?>
<sst xmlns="http://schemas.openxmlformats.org/spreadsheetml/2006/main" count="132" uniqueCount="89">
  <si>
    <t>Invoice #</t>
  </si>
  <si>
    <t>Date</t>
  </si>
  <si>
    <t>Description</t>
  </si>
  <si>
    <t>Unit Price</t>
  </si>
  <si>
    <t>Amount</t>
  </si>
  <si>
    <t>Service Fee</t>
  </si>
  <si>
    <t>Subtotal</t>
  </si>
  <si>
    <t>Customer Details</t>
  </si>
  <si>
    <t>Due Date</t>
  </si>
  <si>
    <t xml:space="preserve"> </t>
  </si>
  <si>
    <t>Company Name:</t>
  </si>
  <si>
    <t>Street Address :</t>
  </si>
  <si>
    <t>Phone:</t>
  </si>
  <si>
    <t>Email: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</si>
  <si>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</si>
  <si>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</si>
  <si>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</si>
  <si>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</si>
  <si>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</si>
  <si>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</si>
  <si>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</si>
  <si>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</si>
  <si>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</si>
  <si>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</si>
  <si>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</si>
  <si>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</si>
  <si>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</si>
  <si>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</si>
  <si>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</si>
  <si>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</si>
  <si>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</si>
  <si>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</si>
  <si>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</si>
  <si>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</si>
  <si>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</si>
  <si>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</si>
  <si>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Company Seal</t>
  </si>
  <si>
    <t>Terms and Conditions:</t>
  </si>
  <si>
    <t>Auth. Signatory</t>
  </si>
  <si>
    <t>Total Amount</t>
  </si>
  <si>
    <t>Amount in Words:</t>
  </si>
  <si>
    <t>Thank you for doing business with us.</t>
  </si>
  <si>
    <t>Material: Cement bags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</si>
  <si>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</si>
  <si>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</si>
  <si>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</si>
  <si>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</si>
  <si>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</si>
  <si>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</si>
  <si>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</si>
  <si>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</si>
  <si>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Select Your Country</t>
  </si>
  <si>
    <t>Saudi Arabia</t>
  </si>
  <si>
    <t>Bahrain</t>
  </si>
  <si>
    <t>Kuwait</t>
  </si>
  <si>
    <t>Oman</t>
  </si>
  <si>
    <t>Qatar</t>
  </si>
  <si>
    <t>UAE</t>
  </si>
  <si>
    <t>Currency</t>
  </si>
  <si>
    <t>(1) Payment to be made in the name of company.                        (2) Any claims after 2 days of delivery shall not be acceptable. Kindly check goods upon receipt.</t>
  </si>
  <si>
    <t>Customer VAT #</t>
  </si>
  <si>
    <t>TAX Invoice</t>
  </si>
  <si>
    <t>VAT Registration No.: SA05AB123456</t>
  </si>
  <si>
    <t>Laborers</t>
  </si>
  <si>
    <t>SA05AB123457</t>
  </si>
  <si>
    <t>SA05AB123458</t>
  </si>
  <si>
    <t>SA05AB123459</t>
  </si>
  <si>
    <t>SA05AB123460</t>
  </si>
  <si>
    <t>SA05AB123461</t>
  </si>
  <si>
    <t>SA05AB123462</t>
  </si>
  <si>
    <t>SA05AB123463</t>
  </si>
  <si>
    <t>SA05AB123464</t>
  </si>
  <si>
    <t>SA05AB123465</t>
  </si>
  <si>
    <t>SA05AB123466</t>
  </si>
  <si>
    <t>SA05AB123467</t>
  </si>
  <si>
    <t>SA05AB123468</t>
  </si>
  <si>
    <t>SA05AB123469</t>
  </si>
  <si>
    <t>SA05AB123470</t>
  </si>
  <si>
    <t>SA05AB123471</t>
  </si>
  <si>
    <t>SA05AB123472</t>
  </si>
  <si>
    <t>SA05AB123473</t>
  </si>
  <si>
    <t>SA05AB123474</t>
  </si>
  <si>
    <t>SA05AB123475</t>
  </si>
  <si>
    <t>SA05AB123476</t>
  </si>
  <si>
    <t>SA05AB123477</t>
  </si>
  <si>
    <t>VAT Invoice Template With Discount For GCC Countries</t>
  </si>
  <si>
    <t>VAT %</t>
  </si>
  <si>
    <t>Discount %</t>
  </si>
  <si>
    <t>Seventy Nine Thousand Fifty One Hundred Twenty Nine Dirhams and Twenty Five Fils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</si>
</sst>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  <scheme val="minor"/>
    </font>
    <font>
      <b/>
      <u/>
      <sz val="30"/>
      <color rgb="FF0070C0"/>
      <name val="Calibri"/>
      <family val="2"/>
    </font>
    <font>
      <b/>
      <sz val="30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i/>
      <sz val="18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0" xfId="0" applyFont="1" applyFill="1" applyBorder="1"/>
    <xf numFmtId="0" fontId="2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14" fillId="3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0" fillId="4" borderId="0" xfId="0" applyFill="1" applyAlignment="1"/>
    <xf numFmtId="0" fontId="0" fillId="4" borderId="0" xfId="0" applyFill="1" applyBorder="1" applyAlignment="1"/>
    <xf numFmtId="0" fontId="0" fillId="4" borderId="0" xfId="0" applyFill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0" borderId="0" xfId="0" applyAlignment="1">
      <alignment horizontal="left" indent="1"/>
    </xf>
    <xf numFmtId="0" fontId="7" fillId="3" borderId="2" xfId="0" applyFont="1" applyFill="1" applyBorder="1" applyAlignment="1" applyProtection="1">
      <alignment horizontal="center" vertical="center"/>
    </xf>
    <xf numFmtId="2" fontId="10" fillId="3" borderId="2" xfId="0" applyNumberFormat="1" applyFont="1" applyFill="1" applyBorder="1" applyAlignment="1" applyProtection="1">
      <alignment vertical="center"/>
    </xf>
    <xf numFmtId="2" fontId="20" fillId="3" borderId="2" xfId="1" applyNumberFormat="1" applyFont="1" applyFill="1" applyBorder="1" applyAlignment="1" applyProtection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2" fontId="14" fillId="3" borderId="2" xfId="1" applyNumberFormat="1" applyFont="1" applyFill="1" applyBorder="1" applyAlignment="1" applyProtection="1">
      <alignment horizontal="right" vertical="center"/>
    </xf>
    <xf numFmtId="9" fontId="14" fillId="0" borderId="2" xfId="0" applyNumberFormat="1" applyFont="1" applyFill="1" applyBorder="1" applyAlignment="1" applyProtection="1">
      <alignment horizontal="center" vertical="center"/>
    </xf>
    <xf numFmtId="9" fontId="14" fillId="3" borderId="2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left" vertical="center"/>
    </xf>
    <xf numFmtId="0" fontId="14" fillId="3" borderId="15" xfId="0" applyFont="1" applyFill="1" applyBorder="1" applyAlignment="1" applyProtection="1">
      <alignment horizontal="left" vertical="center"/>
    </xf>
    <xf numFmtId="0" fontId="14" fillId="3" borderId="16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left" vertical="center"/>
    </xf>
    <xf numFmtId="0" fontId="20" fillId="3" borderId="15" xfId="0" applyFont="1" applyFill="1" applyBorder="1" applyAlignment="1" applyProtection="1">
      <alignment horizontal="left" vertical="center"/>
    </xf>
    <xf numFmtId="0" fontId="20" fillId="3" borderId="16" xfId="0" applyFont="1" applyFill="1" applyBorder="1" applyAlignment="1" applyProtection="1">
      <alignment horizontal="left" vertical="center"/>
    </xf>
    <xf numFmtId="0" fontId="22" fillId="3" borderId="17" xfId="0" applyFont="1" applyFill="1" applyBorder="1" applyAlignment="1" applyProtection="1">
      <alignment horizontal="left" vertical="center" wrapText="1" indent="1"/>
      <protection locked="0"/>
    </xf>
    <xf numFmtId="0" fontId="22" fillId="3" borderId="18" xfId="0" applyFont="1" applyFill="1" applyBorder="1" applyAlignment="1" applyProtection="1">
      <alignment horizontal="left" vertical="center" wrapText="1" indent="1"/>
      <protection locked="0"/>
    </xf>
    <xf numFmtId="0" fontId="22" fillId="3" borderId="19" xfId="0" applyFont="1" applyFill="1" applyBorder="1" applyAlignment="1" applyProtection="1">
      <alignment horizontal="left" vertical="center" wrapText="1" indent="1"/>
      <protection locked="0"/>
    </xf>
    <xf numFmtId="0" fontId="22" fillId="3" borderId="20" xfId="0" applyFont="1" applyFill="1" applyBorder="1" applyAlignment="1" applyProtection="1">
      <alignment horizontal="left" vertical="center" wrapText="1" indent="1"/>
      <protection locked="0"/>
    </xf>
    <xf numFmtId="0" fontId="22" fillId="3" borderId="21" xfId="0" applyFont="1" applyFill="1" applyBorder="1" applyAlignment="1" applyProtection="1">
      <alignment horizontal="left" vertical="center" wrapText="1" indent="1"/>
      <protection locked="0"/>
    </xf>
    <xf numFmtId="0" fontId="22" fillId="3" borderId="22" xfId="0" applyFont="1" applyFill="1" applyBorder="1" applyAlignment="1" applyProtection="1">
      <alignment horizontal="left" vertical="center" wrapText="1" inden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left"/>
    </xf>
    <xf numFmtId="0" fontId="15" fillId="3" borderId="2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/>
    </xf>
    <xf numFmtId="0" fontId="17" fillId="3" borderId="2" xfId="2" applyFont="1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indent="3"/>
    </xf>
    <xf numFmtId="0" fontId="14" fillId="3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top" indent="3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104481</xdr:colOff>
      <xdr:row>4</xdr:row>
      <xdr:rowOff>104775</xdr:rowOff>
    </xdr:from>
    <xdr:to>
      <xdr:col>14</xdr:col>
      <xdr:colOff>466724</xdr:colOff>
      <xdr:row>6</xdr:row>
      <xdr:rowOff>191654</xdr:rowOff>
    </xdr:to>
    <xdr:sp macro="" textlink="">
      <xdr:nvSpPr>
        <xdr:cNvPr id="4" name="Down Arrow 3"/>
        <xdr:cNvSpPr/>
      </xdr:nvSpPr>
      <xdr:spPr>
        <a:xfrm>
          <a:off x="9181806" y="1857375"/>
          <a:ext cx="362243" cy="677429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opLeftCell="A25" zoomScaleSheetLayoutView="100" workbookViewId="0">
      <selection activeCell="D2" sqref="D2:J2"/>
    </sheetView>
  </sheetViews>
  <sheetFormatPr defaultRowHeight="15"/>
  <cols>
    <col min="1" max="1" width="3" customWidth="1"/>
    <col min="2" max="2" width="12" customWidth="1"/>
    <col min="3" max="3" width="7.7109375" customWidth="1"/>
    <col min="6" max="6" width="18.7109375" customWidth="1"/>
    <col min="7" max="7" width="15" bestFit="1" customWidth="1"/>
    <col min="8" max="8" width="12.28515625" bestFit="1" customWidth="1"/>
    <col min="9" max="9" width="14.5703125" customWidth="1"/>
    <col min="10" max="10" width="17.42578125" customWidth="1"/>
    <col min="11" max="11" width="3" customWidth="1"/>
    <col min="12" max="12" width="4.5703125" customWidth="1"/>
    <col min="13" max="13" width="3.42578125" customWidth="1"/>
    <col min="14" max="14" width="9.7109375" customWidth="1"/>
    <col min="17" max="17" width="3.42578125" customWidth="1"/>
  </cols>
  <sheetData>
    <row r="1" spans="1:17" ht="15.75" thickBot="1">
      <c r="A1" s="11"/>
      <c r="B1" s="12"/>
      <c r="C1" s="12"/>
      <c r="D1" s="12"/>
      <c r="E1" s="12"/>
      <c r="F1" s="12"/>
      <c r="G1" s="12"/>
      <c r="H1" s="12"/>
      <c r="I1" s="12"/>
      <c r="J1" s="12"/>
      <c r="K1" s="11"/>
    </row>
    <row r="2" spans="1:17" ht="40.5" thickTop="1" thickBot="1">
      <c r="A2" s="11"/>
      <c r="B2" s="76"/>
      <c r="C2" s="76"/>
      <c r="D2" s="77"/>
      <c r="E2" s="78"/>
      <c r="F2" s="78"/>
      <c r="G2" s="78"/>
      <c r="H2" s="78"/>
      <c r="I2" s="78"/>
      <c r="J2" s="78"/>
      <c r="K2" s="11"/>
    </row>
    <row r="3" spans="1:17" ht="18" customHeight="1" thickTop="1" thickBot="1">
      <c r="A3" s="11"/>
      <c r="B3" s="76"/>
      <c r="C3" s="76"/>
      <c r="D3" s="79" t="s">
        <v>16</v>
      </c>
      <c r="E3" s="79"/>
      <c r="F3" s="79"/>
      <c r="G3" s="79"/>
      <c r="H3" s="79"/>
      <c r="I3" s="79"/>
      <c r="J3" s="79"/>
      <c r="K3" s="11"/>
      <c r="M3" s="13"/>
      <c r="N3" s="13"/>
      <c r="O3" s="13"/>
      <c r="P3" s="13"/>
      <c r="Q3" s="13"/>
    </row>
    <row r="4" spans="1:17" ht="54" customHeight="1" thickTop="1" thickBot="1">
      <c r="A4" s="11"/>
      <c r="B4" s="76"/>
      <c r="C4" s="76"/>
      <c r="D4" s="80" t="s">
        <v>85</v>
      </c>
      <c r="E4" s="81"/>
      <c r="F4" s="81"/>
      <c r="G4" s="81"/>
      <c r="H4" s="81"/>
      <c r="I4" s="81"/>
      <c r="J4" s="82"/>
      <c r="K4" s="11"/>
      <c r="M4" s="13"/>
      <c r="N4" s="52" t="s">
        <v>51</v>
      </c>
      <c r="O4" s="53"/>
      <c r="P4" s="54"/>
      <c r="Q4" s="13"/>
    </row>
    <row r="5" spans="1:17" ht="24" thickTop="1" thickBot="1">
      <c r="A5" s="11"/>
      <c r="B5" s="85" t="s">
        <v>61</v>
      </c>
      <c r="C5" s="85"/>
      <c r="D5" s="85"/>
      <c r="E5" s="85"/>
      <c r="F5" s="85"/>
      <c r="G5" s="85"/>
      <c r="H5" s="67" t="s">
        <v>62</v>
      </c>
      <c r="I5" s="67"/>
      <c r="J5" s="67"/>
      <c r="K5" s="11"/>
      <c r="M5" s="13"/>
      <c r="N5" s="16"/>
      <c r="O5" s="17"/>
      <c r="P5" s="18"/>
      <c r="Q5" s="13"/>
    </row>
    <row r="6" spans="1:17" ht="22.5" customHeight="1" thickTop="1" thickBot="1">
      <c r="A6" s="11"/>
      <c r="B6" s="84" t="s">
        <v>7</v>
      </c>
      <c r="C6" s="84"/>
      <c r="D6" s="84"/>
      <c r="E6" s="84"/>
      <c r="F6" s="84"/>
      <c r="G6" s="84"/>
      <c r="H6" s="84"/>
      <c r="I6" s="84"/>
      <c r="J6" s="84"/>
      <c r="K6" s="11"/>
      <c r="M6" s="13"/>
      <c r="N6" s="14"/>
      <c r="O6" s="2"/>
      <c r="P6" s="15"/>
      <c r="Q6" s="13"/>
    </row>
    <row r="7" spans="1:17" ht="22.5" customHeight="1" thickTop="1" thickBot="1">
      <c r="A7" s="11"/>
      <c r="B7" s="74" t="s">
        <v>10</v>
      </c>
      <c r="C7" s="74"/>
      <c r="D7" s="86" t="s">
        <v>43</v>
      </c>
      <c r="E7" s="86"/>
      <c r="F7" s="86"/>
      <c r="G7" s="86"/>
      <c r="H7" s="86"/>
      <c r="I7" s="6" t="s">
        <v>0</v>
      </c>
      <c r="J7" s="6" t="s">
        <v>1</v>
      </c>
      <c r="K7" s="11"/>
      <c r="M7" s="13"/>
      <c r="N7" s="19"/>
      <c r="O7" s="20"/>
      <c r="P7" s="21"/>
      <c r="Q7" s="13"/>
    </row>
    <row r="8" spans="1:17" ht="22.5" customHeight="1" thickTop="1" thickBot="1">
      <c r="A8" s="11"/>
      <c r="B8" s="74" t="s">
        <v>11</v>
      </c>
      <c r="C8" s="74"/>
      <c r="D8" s="83" t="str">
        <f>VLOOKUP($D$7,'Database Sheet'!A3:E23,2,FALSE)</f>
        <v xml:space="preserve">ABC, def, 123 </v>
      </c>
      <c r="E8" s="83"/>
      <c r="F8" s="83"/>
      <c r="G8" s="83"/>
      <c r="H8" s="83"/>
      <c r="I8" s="7" t="s">
        <v>22</v>
      </c>
      <c r="J8" s="8">
        <f ca="1">TODAY()</f>
        <v>44644</v>
      </c>
      <c r="K8" s="11"/>
      <c r="M8" s="13"/>
      <c r="N8" s="55" t="s">
        <v>57</v>
      </c>
      <c r="O8" s="56"/>
      <c r="P8" s="57"/>
      <c r="Q8" s="13"/>
    </row>
    <row r="9" spans="1:17" ht="22.5" customHeight="1" thickTop="1" thickBot="1">
      <c r="A9" s="11"/>
      <c r="B9" s="75" t="s">
        <v>12</v>
      </c>
      <c r="C9" s="75"/>
      <c r="D9" s="68">
        <f>VLOOKUP($D$7,'Database Sheet'!A3:E23,3,FALSE)</f>
        <v>1234567890</v>
      </c>
      <c r="E9" s="69"/>
      <c r="F9" s="69"/>
      <c r="G9" s="69"/>
      <c r="H9" s="70" t="s">
        <v>60</v>
      </c>
      <c r="I9" s="71"/>
      <c r="J9" s="6" t="s">
        <v>8</v>
      </c>
      <c r="K9" s="11"/>
      <c r="M9" s="13"/>
      <c r="N9" s="22"/>
      <c r="O9" s="23"/>
      <c r="P9" s="24"/>
      <c r="Q9" s="13"/>
    </row>
    <row r="10" spans="1:17" ht="22.5" customHeight="1" thickTop="1" thickBot="1">
      <c r="A10" s="11"/>
      <c r="B10" s="75" t="s">
        <v>13</v>
      </c>
      <c r="C10" s="75"/>
      <c r="D10" s="68" t="str">
        <f>VLOOKUP($D$7,'Database Sheet'!A3:E23,4,FALSE)</f>
        <v>abc@abc.com</v>
      </c>
      <c r="E10" s="69"/>
      <c r="F10" s="69"/>
      <c r="G10" s="69"/>
      <c r="H10" s="72" t="str">
        <f>VLOOKUP($D$7,'Database Sheet'!A3:E23,5,FALSE)</f>
        <v>SA05AB123457</v>
      </c>
      <c r="I10" s="73"/>
      <c r="J10" s="8">
        <f ca="1">J8+30</f>
        <v>44674</v>
      </c>
      <c r="K10" s="11"/>
      <c r="M10" s="13"/>
      <c r="N10" s="13"/>
      <c r="O10" s="13"/>
      <c r="P10" s="13"/>
      <c r="Q10" s="13"/>
    </row>
    <row r="11" spans="1:17" ht="22.5" customHeight="1" thickTop="1" thickBot="1">
      <c r="A11" s="11"/>
      <c r="B11" s="37" t="s">
        <v>2</v>
      </c>
      <c r="C11" s="38"/>
      <c r="D11" s="38"/>
      <c r="E11" s="38"/>
      <c r="F11" s="39"/>
      <c r="G11" s="6" t="s">
        <v>15</v>
      </c>
      <c r="H11" s="6" t="s">
        <v>58</v>
      </c>
      <c r="I11" s="6" t="s">
        <v>3</v>
      </c>
      <c r="J11" s="6" t="s">
        <v>4</v>
      </c>
      <c r="K11" s="11"/>
    </row>
    <row r="12" spans="1:17" ht="22.5" customHeight="1" thickTop="1" thickBot="1">
      <c r="A12" s="11"/>
      <c r="B12" s="36" t="s">
        <v>5</v>
      </c>
      <c r="C12" s="36"/>
      <c r="D12" s="36"/>
      <c r="E12" s="36"/>
      <c r="F12" s="36"/>
      <c r="G12" s="7">
        <v>1</v>
      </c>
      <c r="H12" s="26" t="str">
        <f>IF(B12="","",IF($N$8="Bahrain","BHD",IF($N$8="Kuwait","KWD",IF($N$8="Oman","OMR",IF($N$8="Qatar","QAR",IF($N$8="Saudi Arabia","SAR",IF($N$8="UAE","AED",)))))))</f>
        <v>AED</v>
      </c>
      <c r="I12" s="9">
        <v>25000</v>
      </c>
      <c r="J12" s="27">
        <f>IF(G12="","",G12*I12)</f>
        <v>25000</v>
      </c>
      <c r="K12" s="11"/>
    </row>
    <row r="13" spans="1:17" ht="22.5" customHeight="1" thickTop="1" thickBot="1">
      <c r="A13" s="11"/>
      <c r="B13" s="36" t="s">
        <v>63</v>
      </c>
      <c r="C13" s="36"/>
      <c r="D13" s="36"/>
      <c r="E13" s="36"/>
      <c r="F13" s="36"/>
      <c r="G13" s="7">
        <v>19</v>
      </c>
      <c r="H13" s="26" t="str">
        <f>IF(B13="","",IF($N$8="Bahrain","BHD",IF($N$8="Kuwait","KWD",IF($N$8="Oman","OMR",IF($N$8="Qatar","QAR",IF($N$8="Saudi Arabia","SAR",IF($N$8="UAE","AED",)))))))</f>
        <v>AED</v>
      </c>
      <c r="I13" s="9">
        <v>2000</v>
      </c>
      <c r="J13" s="27">
        <f t="shared" ref="J13:J24" si="0">IF(G13="","",G13*I13)</f>
        <v>38000</v>
      </c>
      <c r="K13" s="11"/>
    </row>
    <row r="14" spans="1:17" ht="22.5" customHeight="1" thickTop="1" thickBot="1">
      <c r="A14" s="11"/>
      <c r="B14" s="36" t="s">
        <v>42</v>
      </c>
      <c r="C14" s="36"/>
      <c r="D14" s="36"/>
      <c r="E14" s="36"/>
      <c r="F14" s="36"/>
      <c r="G14" s="7">
        <v>250</v>
      </c>
      <c r="H14" s="26" t="str">
        <f>IF(B14="","",IF($N$8="Bahrain","BHD",IF($N$8="Kuwait","KWD",IF($N$8="Oman","OMR",IF($N$8="Qatar","QAR",IF($N$8="Saudi Arabia","SAR",IF($N$8="UAE","AED",)))))))</f>
        <v>AED</v>
      </c>
      <c r="I14" s="9">
        <v>55</v>
      </c>
      <c r="J14" s="27">
        <f t="shared" si="0"/>
        <v>13750</v>
      </c>
      <c r="K14" s="11"/>
    </row>
    <row r="15" spans="1:17" ht="22.5" customHeight="1" thickTop="1" thickBot="1">
      <c r="A15" s="11"/>
      <c r="B15" s="36"/>
      <c r="C15" s="36"/>
      <c r="D15" s="36"/>
      <c r="E15" s="36"/>
      <c r="F15" s="36"/>
      <c r="G15" s="7"/>
      <c r="H15" s="26" t="str">
        <f>IF(B15="","",IF($N$8="Bahrain","BHD",IF($N$8="Kuwait","KWD",IF($N$8="Oman","OMR",IF($N$8="Qatar","QAR",IF($N$8="Saudi Arabia","SAR",IF($N$8="UAE","AED",)))))))</f>
        <v/>
      </c>
      <c r="I15" s="9"/>
      <c r="J15" s="27" t="str">
        <f t="shared" si="0"/>
        <v/>
      </c>
      <c r="K15" s="11"/>
    </row>
    <row r="16" spans="1:17" ht="22.5" customHeight="1" thickTop="1" thickBot="1">
      <c r="A16" s="11"/>
      <c r="B16" s="33"/>
      <c r="C16" s="34"/>
      <c r="D16" s="34"/>
      <c r="E16" s="34"/>
      <c r="F16" s="35"/>
      <c r="G16" s="7"/>
      <c r="H16" s="26"/>
      <c r="I16" s="9"/>
      <c r="J16" s="27"/>
      <c r="K16" s="11"/>
    </row>
    <row r="17" spans="1:11" ht="22.5" customHeight="1" thickTop="1" thickBot="1">
      <c r="A17" s="11"/>
      <c r="B17" s="33"/>
      <c r="C17" s="34"/>
      <c r="D17" s="34"/>
      <c r="E17" s="34"/>
      <c r="F17" s="35"/>
      <c r="G17" s="7"/>
      <c r="H17" s="26" t="str">
        <f t="shared" ref="H17:H24" si="1">IF(B17="","",IF($N$8="Bahrain","BHD",IF($N$8="Kuwait","KWD",IF($N$8="Oman","OMR",IF($N$8="Qatar","QAR",IF($N$8="Saudi Arabia","SAR",IF($N$8="UAE","AED",)))))))</f>
        <v/>
      </c>
      <c r="I17" s="9"/>
      <c r="J17" s="27" t="str">
        <f t="shared" si="0"/>
        <v/>
      </c>
      <c r="K17" s="11"/>
    </row>
    <row r="18" spans="1:11" ht="22.5" customHeight="1" thickTop="1" thickBot="1">
      <c r="A18" s="11"/>
      <c r="B18" s="33"/>
      <c r="C18" s="34"/>
      <c r="D18" s="34"/>
      <c r="E18" s="34"/>
      <c r="F18" s="35"/>
      <c r="G18" s="7"/>
      <c r="H18" s="26" t="str">
        <f t="shared" si="1"/>
        <v/>
      </c>
      <c r="I18" s="9"/>
      <c r="J18" s="27" t="str">
        <f t="shared" si="0"/>
        <v/>
      </c>
      <c r="K18" s="11"/>
    </row>
    <row r="19" spans="1:11" ht="22.5" customHeight="1" thickTop="1" thickBot="1">
      <c r="A19" s="11"/>
      <c r="B19" s="33"/>
      <c r="C19" s="34"/>
      <c r="D19" s="34"/>
      <c r="E19" s="34"/>
      <c r="F19" s="35"/>
      <c r="G19" s="7"/>
      <c r="H19" s="26" t="str">
        <f t="shared" si="1"/>
        <v/>
      </c>
      <c r="I19" s="9"/>
      <c r="J19" s="27" t="str">
        <f t="shared" si="0"/>
        <v/>
      </c>
      <c r="K19" s="11"/>
    </row>
    <row r="20" spans="1:11" ht="22.5" customHeight="1" thickTop="1" thickBot="1">
      <c r="A20" s="11"/>
      <c r="B20" s="36"/>
      <c r="C20" s="36"/>
      <c r="D20" s="36"/>
      <c r="E20" s="36"/>
      <c r="F20" s="36"/>
      <c r="G20" s="7"/>
      <c r="H20" s="26" t="str">
        <f t="shared" si="1"/>
        <v/>
      </c>
      <c r="I20" s="9"/>
      <c r="J20" s="27" t="str">
        <f t="shared" si="0"/>
        <v/>
      </c>
      <c r="K20" s="11"/>
    </row>
    <row r="21" spans="1:11" ht="22.5" customHeight="1" thickTop="1" thickBot="1">
      <c r="A21" s="11"/>
      <c r="B21" s="36"/>
      <c r="C21" s="36"/>
      <c r="D21" s="36"/>
      <c r="E21" s="36"/>
      <c r="F21" s="36"/>
      <c r="G21" s="7"/>
      <c r="H21" s="26" t="str">
        <f t="shared" si="1"/>
        <v/>
      </c>
      <c r="I21" s="9"/>
      <c r="J21" s="27" t="str">
        <f t="shared" si="0"/>
        <v/>
      </c>
      <c r="K21" s="11"/>
    </row>
    <row r="22" spans="1:11" ht="22.5" customHeight="1" thickTop="1" thickBot="1">
      <c r="A22" s="11"/>
      <c r="B22" s="36"/>
      <c r="C22" s="36"/>
      <c r="D22" s="36"/>
      <c r="E22" s="36"/>
      <c r="F22" s="36"/>
      <c r="G22" s="7"/>
      <c r="H22" s="26" t="str">
        <f t="shared" si="1"/>
        <v/>
      </c>
      <c r="I22" s="9"/>
      <c r="J22" s="27" t="str">
        <f t="shared" si="0"/>
        <v/>
      </c>
      <c r="K22" s="11"/>
    </row>
    <row r="23" spans="1:11" ht="22.5" customHeight="1" thickTop="1" thickBot="1">
      <c r="A23" s="11"/>
      <c r="B23" s="36"/>
      <c r="C23" s="36"/>
      <c r="D23" s="36"/>
      <c r="E23" s="36"/>
      <c r="F23" s="36"/>
      <c r="G23" s="7"/>
      <c r="H23" s="26" t="str">
        <f t="shared" si="1"/>
        <v/>
      </c>
      <c r="I23" s="9"/>
      <c r="J23" s="27" t="str">
        <f t="shared" si="0"/>
        <v/>
      </c>
      <c r="K23" s="11"/>
    </row>
    <row r="24" spans="1:11" ht="22.5" customHeight="1" thickTop="1" thickBot="1">
      <c r="A24" s="11"/>
      <c r="B24" s="36"/>
      <c r="C24" s="36"/>
      <c r="D24" s="36"/>
      <c r="E24" s="36"/>
      <c r="F24" s="36"/>
      <c r="G24" s="7"/>
      <c r="H24" s="26" t="str">
        <f t="shared" si="1"/>
        <v/>
      </c>
      <c r="I24" s="9"/>
      <c r="J24" s="27" t="str">
        <f t="shared" si="0"/>
        <v/>
      </c>
      <c r="K24" s="11"/>
    </row>
    <row r="25" spans="1:11" ht="33.75" customHeight="1" thickTop="1" thickBot="1">
      <c r="A25" s="11"/>
      <c r="B25" s="58" t="s">
        <v>40</v>
      </c>
      <c r="C25" s="58"/>
      <c r="D25" s="58"/>
      <c r="E25" s="58"/>
      <c r="F25" s="58"/>
      <c r="G25" s="59" t="s">
        <v>6</v>
      </c>
      <c r="H25" s="60"/>
      <c r="I25" s="29" t="str">
        <f>IF($N$8="Bahrain","BHD",IF($N$8="Kuwait","KWD",IF($N$8="Oman","OMR",IF($N$8="Qatar","QAR",IF($N$8="Saudi Arabia","SAR",IF($N$8="UAE","AED",))))))</f>
        <v>AED</v>
      </c>
      <c r="J25" s="30">
        <f>SUM(J12:J24)</f>
        <v>76750</v>
      </c>
      <c r="K25" s="11"/>
    </row>
    <row r="26" spans="1:11" ht="33.75" customHeight="1" thickTop="1" thickBot="1">
      <c r="A26" s="11"/>
      <c r="B26" s="61" t="s">
        <v>88</v>
      </c>
      <c r="C26" s="62"/>
      <c r="D26" s="62"/>
      <c r="E26" s="62"/>
      <c r="F26" s="63"/>
      <c r="G26" s="6" t="s">
        <v>86</v>
      </c>
      <c r="H26" s="32">
        <v>0.05</v>
      </c>
      <c r="I26" s="29" t="str">
        <f>IF($N$8="Bahrain","BHD",IF($N$8="Kuwait","KWD",IF($N$8="Oman","OMR",IF($N$8="Qatar","QAR",IF($N$8="Saudi Arabia","SAR",IF($N$8="UAE","AED",))))))</f>
        <v>AED</v>
      </c>
      <c r="J26" s="30">
        <f>$J$25*$H$26</f>
        <v>3837.5</v>
      </c>
      <c r="K26" s="11"/>
    </row>
    <row r="27" spans="1:11" ht="33.75" customHeight="1" thickTop="1" thickBot="1">
      <c r="A27" s="11"/>
      <c r="B27" s="64"/>
      <c r="C27" s="65"/>
      <c r="D27" s="65"/>
      <c r="E27" s="65"/>
      <c r="F27" s="66"/>
      <c r="G27" s="6" t="s">
        <v>87</v>
      </c>
      <c r="H27" s="31">
        <v>0.02</v>
      </c>
      <c r="I27" s="29" t="str">
        <f>IF($N$8="Bahrain","BHD",IF($N$8="Kuwait","KWD",IF($N$8="Oman","OMR",IF($N$8="Qatar","QAR",IF($N$8="Saudi Arabia","SAR",IF($N$8="UAE","AED",))))))</f>
        <v>AED</v>
      </c>
      <c r="J27" s="30">
        <f>(J25-J26)*H27</f>
        <v>1458.25</v>
      </c>
      <c r="K27" s="11"/>
    </row>
    <row r="28" spans="1:11" ht="33.75" customHeight="1" thickTop="1" thickBot="1">
      <c r="A28" s="11"/>
      <c r="B28" s="42" t="s">
        <v>37</v>
      </c>
      <c r="C28" s="43"/>
      <c r="D28" s="43"/>
      <c r="E28" s="43"/>
      <c r="F28" s="44"/>
      <c r="G28" s="58" t="s">
        <v>39</v>
      </c>
      <c r="H28" s="58"/>
      <c r="I28" s="29" t="str">
        <f>IF($N$8="Bahrain","BHD",IF($N$8="Kuwait","KWD",IF($N$8="Oman","OMR",IF($N$8="Qatar","QAR",IF($N$8="Saudi Arabia","SAR",IF($N$8="UAE","AED",))))))</f>
        <v>AED</v>
      </c>
      <c r="J28" s="28">
        <f>J25+J26-J27</f>
        <v>79129.25</v>
      </c>
      <c r="K28" s="11"/>
    </row>
    <row r="29" spans="1:11" ht="33.75" customHeight="1" thickTop="1" thickBot="1">
      <c r="A29" s="11"/>
      <c r="B29" s="45" t="s">
        <v>59</v>
      </c>
      <c r="C29" s="46"/>
      <c r="D29" s="46"/>
      <c r="E29" s="46"/>
      <c r="F29" s="47"/>
      <c r="G29" s="51"/>
      <c r="H29" s="51"/>
      <c r="I29" s="51"/>
      <c r="J29" s="51"/>
      <c r="K29" s="11"/>
    </row>
    <row r="30" spans="1:11" ht="33.75" customHeight="1" thickTop="1" thickBot="1">
      <c r="A30" s="11"/>
      <c r="B30" s="48"/>
      <c r="C30" s="49"/>
      <c r="D30" s="49"/>
      <c r="E30" s="49"/>
      <c r="F30" s="50"/>
      <c r="G30" s="51"/>
      <c r="H30" s="51"/>
      <c r="I30" s="51"/>
      <c r="J30" s="51"/>
      <c r="K30" s="11"/>
    </row>
    <row r="31" spans="1:11" ht="33.75" customHeight="1" thickTop="1" thickBot="1">
      <c r="A31" s="11"/>
      <c r="B31" s="40" t="s">
        <v>41</v>
      </c>
      <c r="C31" s="40"/>
      <c r="D31" s="40"/>
      <c r="E31" s="40"/>
      <c r="F31" s="40"/>
      <c r="G31" s="41" t="s">
        <v>36</v>
      </c>
      <c r="H31" s="41"/>
      <c r="I31" s="41"/>
      <c r="J31" s="10" t="s">
        <v>38</v>
      </c>
      <c r="K31" s="11"/>
    </row>
    <row r="32" spans="1:11" ht="15.75" thickTop="1">
      <c r="A32" s="12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5" spans="7:7">
      <c r="G35" s="25"/>
    </row>
  </sheetData>
  <mergeCells count="43">
    <mergeCell ref="B8:C8"/>
    <mergeCell ref="B9:C9"/>
    <mergeCell ref="B10:C10"/>
    <mergeCell ref="B2:C4"/>
    <mergeCell ref="D2:J2"/>
    <mergeCell ref="D3:J3"/>
    <mergeCell ref="D4:J4"/>
    <mergeCell ref="B7:C7"/>
    <mergeCell ref="D8:H8"/>
    <mergeCell ref="B6:J6"/>
    <mergeCell ref="B5:G5"/>
    <mergeCell ref="D7:H7"/>
    <mergeCell ref="N4:P4"/>
    <mergeCell ref="N8:P8"/>
    <mergeCell ref="J29:J30"/>
    <mergeCell ref="B21:F21"/>
    <mergeCell ref="B22:F22"/>
    <mergeCell ref="B23:F23"/>
    <mergeCell ref="B24:F24"/>
    <mergeCell ref="B25:F25"/>
    <mergeCell ref="G28:H28"/>
    <mergeCell ref="G25:H25"/>
    <mergeCell ref="B26:F27"/>
    <mergeCell ref="H5:J5"/>
    <mergeCell ref="D9:G9"/>
    <mergeCell ref="H9:I9"/>
    <mergeCell ref="D10:G10"/>
    <mergeCell ref="H10:I10"/>
    <mergeCell ref="B31:F31"/>
    <mergeCell ref="G31:I31"/>
    <mergeCell ref="B28:F28"/>
    <mergeCell ref="B29:F30"/>
    <mergeCell ref="G29:I30"/>
    <mergeCell ref="B19:F19"/>
    <mergeCell ref="B20:F20"/>
    <mergeCell ref="B11:F11"/>
    <mergeCell ref="B12:F12"/>
    <mergeCell ref="B13:F13"/>
    <mergeCell ref="B15:F15"/>
    <mergeCell ref="B16:F16"/>
    <mergeCell ref="B18:F18"/>
    <mergeCell ref="B14:F14"/>
    <mergeCell ref="B17:F17"/>
  </mergeCells>
  <dataValidations count="3">
    <dataValidation type="list" allowBlank="1" showInputMessage="1" showErrorMessage="1" sqref="D7">
      <formula1>'Database Sheet'!$A$3:$A$23</formula1>
    </dataValidation>
    <dataValidation allowBlank="1" showInputMessage="1" showErrorMessage="1" sqref="D9:D10"/>
    <dataValidation type="list" allowBlank="1" showInputMessage="1" showErrorMessage="1" sqref="N8">
      <formula1>'Database Sheet'!A1:G1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2" zoomScale="140" zoomScaleNormal="140" workbookViewId="0">
      <selection activeCell="G20" sqref="G20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5" max="5" width="14.5703125" bestFit="1" customWidth="1"/>
  </cols>
  <sheetData>
    <row r="1" spans="1:7" ht="21" hidden="1">
      <c r="B1" s="1" t="s">
        <v>53</v>
      </c>
      <c r="C1" s="1" t="s">
        <v>54</v>
      </c>
      <c r="D1" s="1" t="s">
        <v>55</v>
      </c>
      <c r="E1" s="1" t="s">
        <v>56</v>
      </c>
      <c r="F1" s="1" t="s">
        <v>52</v>
      </c>
      <c r="G1" s="1" t="s">
        <v>57</v>
      </c>
    </row>
    <row r="2" spans="1:7">
      <c r="A2" s="3" t="s">
        <v>14</v>
      </c>
      <c r="B2" s="3" t="s">
        <v>17</v>
      </c>
      <c r="C2" s="3" t="s">
        <v>18</v>
      </c>
      <c r="D2" s="3" t="s">
        <v>19</v>
      </c>
      <c r="E2" s="3" t="s">
        <v>60</v>
      </c>
    </row>
    <row r="3" spans="1:7">
      <c r="A3" s="4" t="s">
        <v>43</v>
      </c>
      <c r="B3" s="4" t="s">
        <v>21</v>
      </c>
      <c r="C3" s="4">
        <v>1234567890</v>
      </c>
      <c r="D3" s="4" t="s">
        <v>20</v>
      </c>
      <c r="E3" s="5" t="s">
        <v>64</v>
      </c>
    </row>
    <row r="4" spans="1:7">
      <c r="A4" s="4" t="s">
        <v>44</v>
      </c>
      <c r="B4" s="4" t="s">
        <v>21</v>
      </c>
      <c r="C4" s="4">
        <v>1234567890</v>
      </c>
      <c r="D4" s="4" t="s">
        <v>20</v>
      </c>
      <c r="E4" s="5" t="s">
        <v>65</v>
      </c>
    </row>
    <row r="5" spans="1:7">
      <c r="A5" s="4" t="s">
        <v>45</v>
      </c>
      <c r="B5" s="4" t="s">
        <v>21</v>
      </c>
      <c r="C5" s="4">
        <v>1234567890</v>
      </c>
      <c r="D5" s="4" t="s">
        <v>20</v>
      </c>
      <c r="E5" s="5" t="s">
        <v>66</v>
      </c>
    </row>
    <row r="6" spans="1:7">
      <c r="A6" s="4" t="s">
        <v>46</v>
      </c>
      <c r="B6" s="4" t="s">
        <v>21</v>
      </c>
      <c r="C6" s="4">
        <v>1234567890</v>
      </c>
      <c r="D6" s="4" t="s">
        <v>20</v>
      </c>
      <c r="E6" s="5" t="s">
        <v>67</v>
      </c>
    </row>
    <row r="7" spans="1:7">
      <c r="A7" s="4" t="s">
        <v>47</v>
      </c>
      <c r="B7" s="4" t="s">
        <v>21</v>
      </c>
      <c r="C7" s="4">
        <v>1234567890</v>
      </c>
      <c r="D7" s="4" t="s">
        <v>20</v>
      </c>
      <c r="E7" s="5" t="s">
        <v>68</v>
      </c>
    </row>
    <row r="8" spans="1:7">
      <c r="A8" s="4" t="s">
        <v>48</v>
      </c>
      <c r="B8" s="4" t="s">
        <v>21</v>
      </c>
      <c r="C8" s="4">
        <v>1234567890</v>
      </c>
      <c r="D8" s="4" t="s">
        <v>20</v>
      </c>
      <c r="E8" s="5" t="s">
        <v>69</v>
      </c>
    </row>
    <row r="9" spans="1:7">
      <c r="A9" s="4" t="s">
        <v>49</v>
      </c>
      <c r="B9" s="4" t="s">
        <v>21</v>
      </c>
      <c r="C9" s="4">
        <v>1234567890</v>
      </c>
      <c r="D9" s="4" t="s">
        <v>20</v>
      </c>
      <c r="E9" s="5" t="s">
        <v>70</v>
      </c>
    </row>
    <row r="10" spans="1:7">
      <c r="A10" s="4" t="s">
        <v>50</v>
      </c>
      <c r="B10" s="4" t="s">
        <v>21</v>
      </c>
      <c r="C10" s="4">
        <v>1234567890</v>
      </c>
      <c r="D10" s="4" t="s">
        <v>20</v>
      </c>
      <c r="E10" s="5" t="s">
        <v>71</v>
      </c>
    </row>
    <row r="11" spans="1:7">
      <c r="A11" s="4" t="s">
        <v>23</v>
      </c>
      <c r="B11" s="4" t="s">
        <v>21</v>
      </c>
      <c r="C11" s="4">
        <v>1234567890</v>
      </c>
      <c r="D11" s="4" t="s">
        <v>20</v>
      </c>
      <c r="E11" s="5" t="s">
        <v>72</v>
      </c>
    </row>
    <row r="12" spans="1:7">
      <c r="A12" s="4" t="s">
        <v>24</v>
      </c>
      <c r="B12" s="4" t="s">
        <v>21</v>
      </c>
      <c r="C12" s="4">
        <v>1234567890</v>
      </c>
      <c r="D12" s="4" t="s">
        <v>20</v>
      </c>
      <c r="E12" s="5" t="s">
        <v>73</v>
      </c>
    </row>
    <row r="13" spans="1:7">
      <c r="A13" s="4" t="s">
        <v>25</v>
      </c>
      <c r="B13" s="4" t="s">
        <v>21</v>
      </c>
      <c r="C13" s="4">
        <v>1234567890</v>
      </c>
      <c r="D13" s="4" t="s">
        <v>20</v>
      </c>
      <c r="E13" s="5" t="s">
        <v>74</v>
      </c>
    </row>
    <row r="14" spans="1:7">
      <c r="A14" s="4" t="s">
        <v>26</v>
      </c>
      <c r="B14" s="4" t="s">
        <v>21</v>
      </c>
      <c r="C14" s="4">
        <v>1234567890</v>
      </c>
      <c r="D14" s="4" t="s">
        <v>20</v>
      </c>
      <c r="E14" s="5" t="s">
        <v>75</v>
      </c>
    </row>
    <row r="15" spans="1:7">
      <c r="A15" s="4" t="s">
        <v>27</v>
      </c>
      <c r="B15" s="4" t="s">
        <v>21</v>
      </c>
      <c r="C15" s="4">
        <v>1234567890</v>
      </c>
      <c r="D15" s="4" t="s">
        <v>20</v>
      </c>
      <c r="E15" s="5" t="s">
        <v>76</v>
      </c>
    </row>
    <row r="16" spans="1:7">
      <c r="A16" s="4" t="s">
        <v>28</v>
      </c>
      <c r="B16" s="4" t="s">
        <v>21</v>
      </c>
      <c r="C16" s="4">
        <v>1234567890</v>
      </c>
      <c r="D16" s="4" t="s">
        <v>20</v>
      </c>
      <c r="E16" s="5" t="s">
        <v>77</v>
      </c>
    </row>
    <row r="17" spans="1:5">
      <c r="A17" s="4" t="s">
        <v>29</v>
      </c>
      <c r="B17" s="4" t="s">
        <v>21</v>
      </c>
      <c r="C17" s="4">
        <v>1234567890</v>
      </c>
      <c r="D17" s="4" t="s">
        <v>20</v>
      </c>
      <c r="E17" s="5" t="s">
        <v>78</v>
      </c>
    </row>
    <row r="18" spans="1:5">
      <c r="A18" s="4" t="s">
        <v>30</v>
      </c>
      <c r="B18" s="4" t="s">
        <v>21</v>
      </c>
      <c r="C18" s="4">
        <v>1234567890</v>
      </c>
      <c r="D18" s="4" t="s">
        <v>20</v>
      </c>
      <c r="E18" s="5" t="s">
        <v>79</v>
      </c>
    </row>
    <row r="19" spans="1:5">
      <c r="A19" s="4" t="s">
        <v>31</v>
      </c>
      <c r="B19" s="4" t="s">
        <v>21</v>
      </c>
      <c r="C19" s="4">
        <v>1234567890</v>
      </c>
      <c r="D19" s="4" t="s">
        <v>20</v>
      </c>
      <c r="E19" s="5" t="s">
        <v>80</v>
      </c>
    </row>
    <row r="20" spans="1:5">
      <c r="A20" s="4" t="s">
        <v>32</v>
      </c>
      <c r="B20" s="4" t="s">
        <v>21</v>
      </c>
      <c r="C20" s="4">
        <v>1234567890</v>
      </c>
      <c r="D20" s="4" t="s">
        <v>20</v>
      </c>
      <c r="E20" s="5" t="s">
        <v>81</v>
      </c>
    </row>
    <row r="21" spans="1:5">
      <c r="A21" s="4" t="s">
        <v>33</v>
      </c>
      <c r="B21" s="4" t="s">
        <v>21</v>
      </c>
      <c r="C21" s="4">
        <v>1234567890</v>
      </c>
      <c r="D21" s="4" t="s">
        <v>20</v>
      </c>
      <c r="E21" s="5" t="s">
        <v>82</v>
      </c>
    </row>
    <row r="22" spans="1:5">
      <c r="A22" s="4" t="s">
        <v>34</v>
      </c>
      <c r="B22" s="4" t="s">
        <v>21</v>
      </c>
      <c r="C22" s="4">
        <v>1234567890</v>
      </c>
      <c r="D22" s="4" t="s">
        <v>20</v>
      </c>
      <c r="E22" s="5" t="s">
        <v>83</v>
      </c>
    </row>
    <row r="23" spans="1:5">
      <c r="A23" s="4" t="s">
        <v>35</v>
      </c>
      <c r="B23" s="4" t="s">
        <v>21</v>
      </c>
      <c r="C23" s="4">
        <v>1234567890</v>
      </c>
      <c r="D23" s="4" t="s">
        <v>20</v>
      </c>
      <c r="E23" s="5" t="s">
        <v>84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Invoice Template</vt:lpstr>
      <vt:lpstr>Database Sheet</vt:lpstr>
      <vt:lpstr>ABC__def__123</vt:lpstr>
      <vt:lpstr>'VAT Invoice Template'!Address</vt:lpstr>
      <vt:lpstr>Address</vt:lpstr>
      <vt:lpstr>'Database Sheet'!Customer_Name</vt:lpstr>
      <vt:lpstr>Email</vt:lpstr>
      <vt:lpstr>Email_Address</vt:lpstr>
      <vt:lpstr>GST</vt:lpstr>
      <vt:lpstr>'Database Sheet'!New</vt:lpstr>
      <vt:lpstr>Phone</vt:lpstr>
      <vt:lpstr>Phone_Number</vt:lpstr>
      <vt:lpstr>'VAT 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DELL</cp:lastModifiedBy>
  <cp:lastPrinted>2017-12-29T10:50:01Z</cp:lastPrinted>
  <dcterms:created xsi:type="dcterms:W3CDTF">2016-09-25T10:36:28Z</dcterms:created>
  <dcterms:modified xsi:type="dcterms:W3CDTF">2022-03-24T05:28:45Z</dcterms:modified>
</cp:coreProperties>
</file>